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Commun\ECHANGE_DOC\Serre de Bary\"/>
    </mc:Choice>
  </mc:AlternateContent>
  <bookViews>
    <workbookView xWindow="-120" yWindow="-120" windowWidth="28920" windowHeight="12300"/>
  </bookViews>
  <sheets>
    <sheet name="LOT01A - IDC, VRD, MACONNERIE" sheetId="10" r:id="rId1"/>
    <sheet name="LOT01B - FONDATIONS" sheetId="11" r:id="rId2"/>
    <sheet name="LOT02A - DEPLOMBAGE SERRE" sheetId="12" r:id="rId3"/>
    <sheet name="LOT02B - CHARPENTE" sheetId="14" r:id="rId4"/>
    <sheet name="LOT02B - VERRIERRE" sheetId="13" r:id="rId5"/>
    <sheet name="LOT2C - MENUISERIE METAL" sheetId="15" r:id="rId6"/>
    <sheet name="LOT3 - CHARP. BOIS COUV." sheetId="16" r:id="rId7"/>
    <sheet name="LOT04 - MENUISERIE BOIS" sheetId="17" r:id="rId8"/>
    <sheet name="LOT 5 - CVC-PB" sheetId="9" r:id="rId9"/>
    <sheet name="LOT 6 - ELECTRICITE" sheetId="8" r:id="rId10"/>
    <sheet name="LOT07 - DESAMIANTAGE" sheetId="18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>'[1]FdC - Données'!$N$20</definedName>
    <definedName name="Accès_chantier">#REF!</definedName>
    <definedName name="Affichage_panneau_chantier">#REF!</definedName>
    <definedName name="ag">#REF!</definedName>
    <definedName name="alpha_y_d">'[1]FdC - Données'!$N$40</definedName>
    <definedName name="alpha_z_d">'[1]FdC - Données'!$N$41</definedName>
    <definedName name="Amenée_repli_pieux">#REF!</definedName>
    <definedName name="avgag">#REF!</definedName>
    <definedName name="Bac">#REF!</definedName>
    <definedName name="Bac_étancheité">#REF!</definedName>
    <definedName name="Bac_prélaquée_étancheité">#REF!</definedName>
    <definedName name="Bargade_chantier">#REF!</definedName>
    <definedName name="beta">#REF!</definedName>
    <definedName name="Boîtes_à_ressort">#REF!</definedName>
    <definedName name="bup">'[1]FdC - Données'!$N$14</definedName>
    <definedName name="Bureaux_chantier">#REF!</definedName>
    <definedName name="Cantonnement_chantier">#REF!</definedName>
    <definedName name="Carneaux_désenfumage">#REF!</definedName>
    <definedName name="Charge_chantier">#REF!</definedName>
    <definedName name="Classe_profil">'[1]FdC - Données'!$N$69</definedName>
    <definedName name="ClassesBois">[2]Matériaux!$B$6:$S$6</definedName>
    <definedName name="Clôture_chantier">#REF!</definedName>
    <definedName name="CODELOT" localSheetId="2">#REF!</definedName>
    <definedName name="CODELOT" localSheetId="7">#REF!</definedName>
    <definedName name="CODELOT" localSheetId="10">#REF!</definedName>
    <definedName name="CODELOT" localSheetId="5">#REF!</definedName>
    <definedName name="CODELOT" localSheetId="6">#REF!</definedName>
    <definedName name="CODELOT">#REF!</definedName>
    <definedName name="CoefEG" localSheetId="3">#REF!</definedName>
    <definedName name="CoefEG" localSheetId="4">#REF!</definedName>
    <definedName name="CoefEG">#REF!</definedName>
    <definedName name="Cofradal" localSheetId="3">#REF!</definedName>
    <definedName name="Cofradal" localSheetId="4">#REF!</definedName>
    <definedName name="Cofradal">#REF!</definedName>
    <definedName name="Cofradal_yc_béton">#REF!</definedName>
    <definedName name="Cofraplus">#REF!</definedName>
    <definedName name="Cofraplus_yc_béton">#REF!</definedName>
    <definedName name="Couche_graviers">#REF!</definedName>
    <definedName name="Couche_graviers_tonne">#REF!</definedName>
    <definedName name="Dalle_beton">#REF!</definedName>
    <definedName name="DATEVALEUR" localSheetId="2">#REF!</definedName>
    <definedName name="DATEVALEUR" localSheetId="7">#REF!</definedName>
    <definedName name="DATEVALEUR" localSheetId="10">#REF!</definedName>
    <definedName name="DATEVALEUR" localSheetId="5">#REF!</definedName>
    <definedName name="DATEVALEUR" localSheetId="6">#REF!</definedName>
    <definedName name="DATEVALEUR">#REF!</definedName>
    <definedName name="Dest_Choisie">#REF!</definedName>
    <definedName name="Destination">#REF!</definedName>
    <definedName name="duree" localSheetId="2">'LOT02A - DEPLOMBAGE SERRE'!#REF!</definedName>
    <definedName name="duree" localSheetId="7">'LOT04 - MENUISERIE BOIS'!$R$4</definedName>
    <definedName name="duree" localSheetId="10">'LOT07 - DESAMIANTAGE'!#REF!</definedName>
    <definedName name="duree" localSheetId="5">'LOT2C - MENUISERIE METAL'!#REF!</definedName>
    <definedName name="duree" localSheetId="6">'LOT3 - CHARP. BOIS COUV.'!$R$4</definedName>
    <definedName name="duree">'LOT01A - IDC, VRD, MACONNERIE'!$R$4</definedName>
    <definedName name="e" localSheetId="3">#REF!</definedName>
    <definedName name="e" localSheetId="4">#REF!</definedName>
    <definedName name="e">#REF!</definedName>
    <definedName name="Echafaudage" localSheetId="3">#REF!</definedName>
    <definedName name="Echafaudage" localSheetId="4">#REF!</definedName>
    <definedName name="Echafaudage">#REF!</definedName>
    <definedName name="Echelle_crinoline_1" localSheetId="3">#REF!</definedName>
    <definedName name="Echelle_crinoline_1" localSheetId="4">#REF!</definedName>
    <definedName name="Echelle_crinoline_1">#REF!</definedName>
    <definedName name="Echelle_crinoline_2">#REF!</definedName>
    <definedName name="Eclairage_chantier">#REF!</definedName>
    <definedName name="Equipement">#REF!</definedName>
    <definedName name="Equipement_chantier">#REF!</definedName>
    <definedName name="Es">'[1]FdC - Données'!$N$46</definedName>
    <definedName name="Essais_1à8pieux">#REF!</definedName>
    <definedName name="eta">#REF!</definedName>
    <definedName name="eta_">'[1]FdC - Données'!$N$48</definedName>
    <definedName name="Etanchéité_prov">#REF!</definedName>
    <definedName name="Études_EXE">#REF!</definedName>
    <definedName name="Evacuation_eaux">#REF!</definedName>
    <definedName name="Evacuation_eaux_horsEP">#REF!</definedName>
    <definedName name="Excel_BuiltIn_Print_Area_1" localSheetId="8">#REF!</definedName>
    <definedName name="Excel_BuiltIn_Print_Area_1" localSheetId="9">#REF!</definedName>
    <definedName name="Excel_BuiltIn_Print_Area_1">#REF!</definedName>
    <definedName name="Excel_BuiltIn_Print_Titles_1" localSheetId="9">#REF!</definedName>
    <definedName name="Excel_BuiltIn_Print_Titles_1">#REF!</definedName>
    <definedName name="Extincteurs_chantier">#REF!</definedName>
    <definedName name="Fondation_gru">#REF!</definedName>
    <definedName name="Fosses_massifs_regards_cunettes_jds">#REF!</definedName>
    <definedName name="fy">'[1]FdC - Données'!$N$45</definedName>
    <definedName name="G">'[1]FdC - Données'!$N$47</definedName>
    <definedName name="Galvanisation_à_chaud">#REF!</definedName>
    <definedName name="Gamma_M0">'[1]FdC - Données'!$N$49</definedName>
    <definedName name="Gamma_M1">'[1]FdC - Données'!$N$50</definedName>
    <definedName name="Gestion_déchets">#REF!</definedName>
    <definedName name="Goujons">#REF!</definedName>
    <definedName name="Gros_beton">#REF!</definedName>
    <definedName name="GrosseOP_boulonné">#REF!</definedName>
    <definedName name="GrosseOP_boulonné_flocage">#REF!</definedName>
    <definedName name="GrosseOP_boulonné_peinture">#REF!</definedName>
    <definedName name="h">'[1]FdC - Données'!$N$12</definedName>
    <definedName name="i_y">'[1]FdC - Données'!$N$28</definedName>
    <definedName name="i_z">'[1]FdC - Données'!$N$33</definedName>
    <definedName name="Implantation_ouvrages">#REF!</definedName>
    <definedName name="Implantation_pieux">#REF!</definedName>
    <definedName name="_xlnm.Print_Titles" localSheetId="8">'LOT 5 - CVC-PB'!$2:$2</definedName>
    <definedName name="_xlnm.Print_Titles" localSheetId="9">'LOT 6 - ELECTRICITE'!$2:$2</definedName>
    <definedName name="_xlnm.Print_Titles" localSheetId="0">'LOT01A - IDC, VRD, MACONNERIE'!$2:$2</definedName>
    <definedName name="_xlnm.Print_Titles" localSheetId="2">'LOT02A - DEPLOMBAGE SERRE'!$2:$2</definedName>
    <definedName name="_xlnm.Print_Titles" localSheetId="3">'LOT02B - CHARPENTE'!$7:$7</definedName>
    <definedName name="_xlnm.Print_Titles" localSheetId="7">'LOT04 - MENUISERIE BOIS'!$2:$2</definedName>
    <definedName name="_xlnm.Print_Titles" localSheetId="10">'LOT07 - DESAMIANTAGE'!$2:$2</definedName>
    <definedName name="_xlnm.Print_Titles" localSheetId="5">'LOT2C - MENUISERIE METAL'!$2:$2</definedName>
    <definedName name="_xlnm.Print_Titles" localSheetId="6">'LOT3 - CHARP. BOIS COUV.'!$2:$2</definedName>
    <definedName name="Installation_chantier" localSheetId="3">#REF!</definedName>
    <definedName name="Installation_chantier" localSheetId="4">#REF!</definedName>
    <definedName name="Installation_chantier">#REF!</definedName>
    <definedName name="Installation_chantier_avec_voirie" localSheetId="3">#REF!</definedName>
    <definedName name="Installation_chantier_avec_voirie" localSheetId="4">#REF!</definedName>
    <definedName name="Installation_chantier_avec_voirie">#REF!</definedName>
    <definedName name="Isolant_sur_dallage" localSheetId="3">#REF!</definedName>
    <definedName name="Isolant_sur_dallage" localSheetId="4">#REF!</definedName>
    <definedName name="Isolant_sur_dallage">#REF!</definedName>
    <definedName name="It">'[1]FdC - Données'!$N$35</definedName>
    <definedName name="Iw">'[1]FdC - Données'!$N$38</definedName>
    <definedName name="Iy">'[1]FdC - Données'!$N$24</definedName>
    <definedName name="Iz">'[1]FdC - Données'!$N$30</definedName>
    <definedName name="kdef">'[2]Calcul poutre'!$G$98</definedName>
    <definedName name="kmod">'[2]Calcul poutre'!$G$53</definedName>
    <definedName name="ksys">'[2]Calcul poutre'!$G$54</definedName>
    <definedName name="Lavage_Chantier" localSheetId="3">#REF!</definedName>
    <definedName name="Lavage_Chantier" localSheetId="4">#REF!</definedName>
    <definedName name="Lavage_Chantier">#REF!</definedName>
    <definedName name="Lb">'[1]FdC - Données'!$N$77</definedName>
    <definedName name="MAT_Aciers">'[3]PU Matériaux'!$B$14:$B$16</definedName>
    <definedName name="MAT_Béton">'[3]PU Matériaux'!$B$5:$B$12</definedName>
    <definedName name="MAT_Coffrages">'[3]PU Matériaux'!$B$18:$B$25</definedName>
    <definedName name="Mise_en_statio_pieux" localSheetId="3">#REF!</definedName>
    <definedName name="Mise_en_statio_pieux" localSheetId="4">#REF!</definedName>
    <definedName name="Mise_en_statio_pieux">#REF!</definedName>
    <definedName name="Myed">'[1]FdC - Données'!$N$74</definedName>
    <definedName name="Mzed">'[1]FdC - Données'!$N$75</definedName>
    <definedName name="Ned">'[1]FdC - Données'!$N$71</definedName>
    <definedName name="Nettoyage_chantier">#REF!</definedName>
    <definedName name="OP_0à80T">#REF!</definedName>
    <definedName name="Panneua_chantier">#REF!</definedName>
    <definedName name="Peinture_intumescente_1">#REF!</definedName>
    <definedName name="Peinture_intumescente_2">#REF!</definedName>
    <definedName name="Penture_gamavanisation_dérochage">#REF!</definedName>
    <definedName name="PetiteOP_soudé">#REF!</definedName>
    <definedName name="PetiteOP_soudé_peinture">#REF!</definedName>
    <definedName name="Pieux_forés_1m">#REF!</definedName>
    <definedName name="Poutres_courbes">#REF!</definedName>
    <definedName name="Préchauffage">#REF!</definedName>
    <definedName name="Print_Area" localSheetId="9">'LOT 6 - ELECTRICITE'!$A$2:$I$68</definedName>
    <definedName name="Print_Titles" localSheetId="9">'LOT 6 - ELECTRICITE'!$2:$2</definedName>
    <definedName name="prof_band1">'[4]clos-couvert'!$P$828</definedName>
    <definedName name="prof_band2">'[4]clos-couvert'!$P$829</definedName>
    <definedName name="prof_band3">'[4]clos-couvert'!$P$830</definedName>
    <definedName name="prof_band4">'[4]clos-couvert'!$P$831</definedName>
    <definedName name="prof_encadr">'[4]clos-couvert'!$P$827</definedName>
    <definedName name="prof_ent1_dessus">'[4]clos-couvert'!$P$841</definedName>
    <definedName name="prof_ent1_frise">'[4]clos-couvert'!$P$839</definedName>
    <definedName name="prof_ent1_sousface">'[4]clos-couvert'!$P$840</definedName>
    <definedName name="prof_ent2_architrave">'[4]clos-couvert'!#REF!</definedName>
    <definedName name="prof_ent2_modillons">'[4]clos-couvert'!$P$842</definedName>
    <definedName name="prof_ent2_sousface">'[4]clos-couvert'!$P$843</definedName>
    <definedName name="prof_ent3_corniche">'[4]clos-couvert'!$P$847</definedName>
    <definedName name="prof_ent3_modillons">'[4]clos-couvert'!$P$846</definedName>
    <definedName name="prof_uni">'[4]clos-couvert'!$P$826</definedName>
    <definedName name="PU_Armatures" localSheetId="3">#REF!</definedName>
    <definedName name="PU_Armatures" localSheetId="4">#REF!</definedName>
    <definedName name="PU_Armatures">#REF!</definedName>
    <definedName name="PU_Beton" localSheetId="3">#REF!</definedName>
    <definedName name="PU_Beton" localSheetId="4">#REF!</definedName>
    <definedName name="PU_Beton">#REF!</definedName>
    <definedName name="PU_Coffrage" localSheetId="3">#REF!</definedName>
    <definedName name="PU_Coffrage" localSheetId="4">#REF!</definedName>
    <definedName name="PU_Coffrage">#REF!</definedName>
    <definedName name="PU_Etancheite">#REF!</definedName>
    <definedName name="PU_Fondations">#REF!</definedName>
    <definedName name="PU_RapportGeotech">#REF!</definedName>
    <definedName name="PU_Soutenement">#REF!</definedName>
    <definedName name="PU_Terrassement">#REF!</definedName>
    <definedName name="PV" localSheetId="2">[5]TF!#REF!</definedName>
    <definedName name="PV" localSheetId="7">[5]TF!#REF!</definedName>
    <definedName name="PV" localSheetId="10">[5]TF!#REF!</definedName>
    <definedName name="PV" localSheetId="5">[5]TF!#REF!</definedName>
    <definedName name="PV" localSheetId="6">[5]TF!#REF!</definedName>
    <definedName name="PV">[5]TF!#REF!</definedName>
    <definedName name="q" localSheetId="3">#REF!</definedName>
    <definedName name="q" localSheetId="4">#REF!</definedName>
    <definedName name="q">#REF!</definedName>
    <definedName name="Ratio_etude_exe" localSheetId="3">#REF!</definedName>
    <definedName name="Ratio_etude_exe" localSheetId="4">#REF!</definedName>
    <definedName name="Ratio_etude_exe">#REF!</definedName>
    <definedName name="Ratio_instal_chantier" localSheetId="3">#REF!</definedName>
    <definedName name="Ratio_instal_chantier" localSheetId="4">#REF!</definedName>
    <definedName name="Ratio_instal_chantier">#REF!</definedName>
    <definedName name="Recépage_TdP">#REF!</definedName>
    <definedName name="Recépage_TdP_5à20pieux">#REF!</definedName>
    <definedName name="Recépage_TdP_max5pieux">#REF!</definedName>
    <definedName name="Recépage_TdP_min20pieux">#REF!</definedName>
    <definedName name="Régions">#REF!</definedName>
    <definedName name="Reportage">#REF!</definedName>
    <definedName name="Réseaux_chantier">#REF!</definedName>
    <definedName name="Réseaux_enterrés">#REF!</definedName>
    <definedName name="Réseaux_enterrés_Avaloirs">#REF!</definedName>
    <definedName name="Réseaux_enterrés_Caniveaux">#REF!</definedName>
    <definedName name="Réseaux_enterrés_GO">#REF!</definedName>
    <definedName name="Réseaux_enterrés_Regards">#REF!</definedName>
    <definedName name="Réseaux_enterrés_Siphons">#REF!</definedName>
    <definedName name="rr">'[1]FdC - Données'!$N$18</definedName>
    <definedName name="S">#REF!</definedName>
    <definedName name="Sanitaires_prov">#REF!</definedName>
    <definedName name="Sécurité_gardiennage">#REF!</definedName>
    <definedName name="Signalisation">#REF!</definedName>
    <definedName name="Stockage">#REF!</definedName>
    <definedName name="Sujetion_post_tension">#REF!</definedName>
    <definedName name="tarif_horaire____h" localSheetId="8">#REF!</definedName>
    <definedName name="tarif_horaire____h" localSheetId="9">#REF!</definedName>
    <definedName name="tarif_horaire____h">#REF!</definedName>
    <definedName name="tarif_horaire____h_1" localSheetId="8">'[6]GO-VRD'!#REF!</definedName>
    <definedName name="tarif_horaire____h_1" localSheetId="9">'[6]GO-VRD'!#REF!</definedName>
    <definedName name="tarif_horaire____h_1">'[6]GO-VRD'!#REF!</definedName>
    <definedName name="tarif_horaire____h_2" localSheetId="8">#REF!</definedName>
    <definedName name="tarif_horaire____h_2" localSheetId="9">#REF!</definedName>
    <definedName name="tarif_horaire____h_2">#REF!</definedName>
    <definedName name="TAUXTVA1" localSheetId="2">#REF!</definedName>
    <definedName name="TAUXTVA1" localSheetId="7">#REF!</definedName>
    <definedName name="TAUXTVA1" localSheetId="10">#REF!</definedName>
    <definedName name="TAUXTVA1" localSheetId="5">#REF!</definedName>
    <definedName name="TAUXTVA1" localSheetId="6">#REF!</definedName>
    <definedName name="TAUXTVA1">#REF!</definedName>
    <definedName name="TAUXTVA2" localSheetId="2">#REF!</definedName>
    <definedName name="TAUXTVA2" localSheetId="7">#REF!</definedName>
    <definedName name="TAUXTVA2" localSheetId="10">#REF!</definedName>
    <definedName name="TAUXTVA2" localSheetId="5">#REF!</definedName>
    <definedName name="TAUXTVA2" localSheetId="6">#REF!</definedName>
    <definedName name="TAUXTVA2">#REF!</definedName>
    <definedName name="TAUXTVA3" localSheetId="2">#REF!</definedName>
    <definedName name="TAUXTVA3" localSheetId="7">#REF!</definedName>
    <definedName name="TAUXTVA3" localSheetId="10">#REF!</definedName>
    <definedName name="TAUXTVA3" localSheetId="5">#REF!</definedName>
    <definedName name="TAUXTVA3" localSheetId="6">#REF!</definedName>
    <definedName name="TAUXTVA3">#REF!</definedName>
    <definedName name="TAUXTVA4" localSheetId="2">#REF!</definedName>
    <definedName name="TAUXTVA4" localSheetId="7">#REF!</definedName>
    <definedName name="TAUXTVA4" localSheetId="10">#REF!</definedName>
    <definedName name="TAUXTVA4" localSheetId="5">#REF!</definedName>
    <definedName name="TAUXTVA4" localSheetId="6">#REF!</definedName>
    <definedName name="TAUXTVA4">#REF!</definedName>
    <definedName name="TBh">#REF!</definedName>
    <definedName name="TBv">#REF!</definedName>
    <definedName name="TCh">#REF!</definedName>
    <definedName name="TCv">#REF!</definedName>
    <definedName name="TDh">#REF!</definedName>
    <definedName name="TDv">#REF!</definedName>
    <definedName name="TirantsRD">#REF!</definedName>
    <definedName name="TITREDOC" localSheetId="2">#REF!</definedName>
    <definedName name="TITREDOC" localSheetId="7">#REF!</definedName>
    <definedName name="TITREDOC" localSheetId="10">#REF!</definedName>
    <definedName name="TITREDOC" localSheetId="5">#REF!</definedName>
    <definedName name="TITREDOC" localSheetId="6">#REF!</definedName>
    <definedName name="TITREDOC">#REF!</definedName>
    <definedName name="TITREDOSSIER" localSheetId="2">#REF!</definedName>
    <definedName name="TITREDOSSIER" localSheetId="7">#REF!</definedName>
    <definedName name="TITREDOSSIER" localSheetId="10">#REF!</definedName>
    <definedName name="TITREDOSSIER" localSheetId="5">#REF!</definedName>
    <definedName name="TITREDOSSIER" localSheetId="6">#REF!</definedName>
    <definedName name="TITREDOSSIER">#REF!</definedName>
    <definedName name="TITRELOT" localSheetId="2">#REF!</definedName>
    <definedName name="TITRELOT" localSheetId="7">#REF!</definedName>
    <definedName name="TITRELOT" localSheetId="10">#REF!</definedName>
    <definedName name="TITRELOT" localSheetId="5">#REF!</definedName>
    <definedName name="TITRELOT" localSheetId="6">#REF!</definedName>
    <definedName name="TITRELOT">#REF!</definedName>
    <definedName name="tpm_band1">'[4]clos-couvert'!$T$828</definedName>
    <definedName name="tpm_band2">'[4]clos-couvert'!$T$829</definedName>
    <definedName name="tpm_band3">'[4]clos-couvert'!$T$830</definedName>
    <definedName name="tpm_band4">'[4]clos-couvert'!$T$831</definedName>
    <definedName name="tpm_bases_eng">'[4]clos-couvert'!$T$833</definedName>
    <definedName name="tpm_encadr">'[4]clos-couvert'!$T$827</definedName>
    <definedName name="tpm_ent1_dessus">'[4]clos-couvert'!$T$841</definedName>
    <definedName name="tpm_ent1_frise">'[4]clos-couvert'!$T$839</definedName>
    <definedName name="tpm_ent1_sousface">'[4]clos-couvert'!$T$840</definedName>
    <definedName name="tpm_ent2_corniche">'[4]clos-couvert'!$T$843</definedName>
    <definedName name="tpm_ent2_modillons">'[4]clos-couvert'!$T$842</definedName>
    <definedName name="tpm_ent3_corniche">'[4]clos-couvert'!$T$847</definedName>
    <definedName name="tpm_ent3_modillons">'[4]clos-couvert'!$T$846</definedName>
    <definedName name="tpm_futs_eng">'[4]clos-couvert'!$T$835</definedName>
    <definedName name="tpm_futs_niv3">'[4]clos-couvert'!$T$845</definedName>
    <definedName name="tpm_piedestal">'[4]clos-couvert'!$T$832</definedName>
    <definedName name="tpm_uni">'[4]clos-couvert'!$T$826</definedName>
    <definedName name="tpu_band1">'[4]clos-couvert'!$R$828</definedName>
    <definedName name="tpu_band2">'[4]clos-couvert'!$R$829</definedName>
    <definedName name="tpu_band3">'[4]clos-couvert'!$R$830</definedName>
    <definedName name="tpu_band4">'[4]clos-couvert'!$R$831</definedName>
    <definedName name="tpu_bases_eng">'[4]clos-couvert'!$R$833</definedName>
    <definedName name="tpu_encadr">'[4]clos-couvert'!$R$827</definedName>
    <definedName name="tpu_ent1_dessus">'[4]clos-couvert'!$R$841</definedName>
    <definedName name="tpu_ent1_frise">'[4]clos-couvert'!$R$839</definedName>
    <definedName name="tpu_ent1_sousface">'[4]clos-couvert'!$R$840</definedName>
    <definedName name="tpu_ent2_corniche">'[4]clos-couvert'!$R$843</definedName>
    <definedName name="tpu_ent2_modillons">'[4]clos-couvert'!$R$842</definedName>
    <definedName name="tpu_ent3_corniche">'[4]clos-couvert'!$R$847</definedName>
    <definedName name="tpu_ent3_modillons">'[4]clos-couvert'!$R$846</definedName>
    <definedName name="tpu_futs_eng">'[4]clos-couvert'!$R$835</definedName>
    <definedName name="tpu_piedestal">'[4]clos-couvert'!$R$832</definedName>
    <definedName name="tpu_uni">'[4]clos-couvert'!$R$826</definedName>
    <definedName name="Trait" localSheetId="3">#REF!</definedName>
    <definedName name="Trait" localSheetId="4">#REF!</definedName>
    <definedName name="Trait">#REF!</definedName>
    <definedName name="Trappe_yc_trémiedalle" localSheetId="3">#REF!</definedName>
    <definedName name="Trappe_yc_trémiedalle" localSheetId="4">#REF!</definedName>
    <definedName name="Trappe_yc_trémiedalle">#REF!</definedName>
    <definedName name="tup">'[1]FdC - Données'!$N$15</definedName>
    <definedName name="tw">'[1]FdC - Données'!$N$13</definedName>
    <definedName name="TypeBois">[2]Matériaux!$L$63:$N$63</definedName>
    <definedName name="TypeEnt">#REF!</definedName>
    <definedName name="Typo_Choisie">#REF!</definedName>
    <definedName name="Typologie">#REF!</definedName>
    <definedName name="Voirie_piétons">#REF!</definedName>
    <definedName name="Voirie_prov">#REF!</definedName>
    <definedName name="Vy">'[1]FdC - Données'!$N$21</definedName>
    <definedName name="Vyed">'[1]FdC - Données'!$N$72</definedName>
    <definedName name="Vz">'[1]FdC - Données'!$N$22</definedName>
    <definedName name="Vzed">'[1]FdC - Données'!$N$73</definedName>
    <definedName name="Welylow">'[1]FdC - Données'!$N$26</definedName>
    <definedName name="Welyup">'[1]FdC - Données'!$N$25</definedName>
    <definedName name="Welz">'[1]FdC - Données'!$N$31</definedName>
    <definedName name="Wply">'[1]FdC - Données'!$N$27</definedName>
    <definedName name="Wplz">'[1]FdC - Données'!$N$32</definedName>
    <definedName name="_xlnm.Print_Area" localSheetId="8">'LOT 5 - CVC-PB'!$A$1:$H$134</definedName>
    <definedName name="_xlnm.Print_Area" localSheetId="9">'LOT 6 - ELECTRICITE'!$A$1:$I$88</definedName>
    <definedName name="_xlnm.Print_Area" localSheetId="0">'LOT01A - IDC, VRD, MACONNERIE'!$A$1:$P$419</definedName>
    <definedName name="_xlnm.Print_Area" localSheetId="2">'LOT02A - DEPLOMBAGE SERRE'!$A$1:$P$35</definedName>
    <definedName name="_xlnm.Print_Area" localSheetId="3">'LOT02B - CHARPENTE'!$A$1:$I$116</definedName>
    <definedName name="_xlnm.Print_Area" localSheetId="4">'LOT02B - VERRIERRE'!$A$1:$I$63</definedName>
    <definedName name="_xlnm.Print_Area" localSheetId="7">'LOT04 - MENUISERIE BOIS'!$A$1:$P$68</definedName>
    <definedName name="_xlnm.Print_Area" localSheetId="10">'LOT07 - DESAMIANTAGE'!$A$1:$P$36</definedName>
    <definedName name="_xlnm.Print_Area" localSheetId="5">'LOT2C - MENUISERIE METAL'!$A$1:$P$73</definedName>
    <definedName name="_xlnm.Print_Area" localSheetId="6">'LOT3 - CHARP. BOIS COUV.'!$A$1:$P$67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18" l="1"/>
  <c r="A30" i="18"/>
  <c r="A29" i="18"/>
  <c r="P28" i="18"/>
  <c r="P27" i="18"/>
  <c r="P26" i="18"/>
  <c r="A26" i="18"/>
  <c r="P25" i="18"/>
  <c r="A25" i="18"/>
  <c r="P24" i="18"/>
  <c r="P23" i="18"/>
  <c r="P22" i="18"/>
  <c r="P21" i="18"/>
  <c r="P20" i="18"/>
  <c r="A20" i="18"/>
  <c r="P19" i="18"/>
  <c r="A19" i="18"/>
  <c r="P18" i="18"/>
  <c r="P17" i="18"/>
  <c r="A17" i="18"/>
  <c r="P16" i="18"/>
  <c r="A16" i="18"/>
  <c r="P15" i="18"/>
  <c r="P14" i="18"/>
  <c r="P13" i="18"/>
  <c r="A13" i="18"/>
  <c r="P12" i="18"/>
  <c r="A12" i="18"/>
  <c r="P11" i="18"/>
  <c r="P10" i="18"/>
  <c r="P9" i="18"/>
  <c r="A9" i="18"/>
  <c r="P8" i="18"/>
  <c r="A8" i="18"/>
  <c r="P7" i="18"/>
  <c r="A7" i="18"/>
  <c r="P6" i="18"/>
  <c r="P33" i="18"/>
  <c r="P34" i="18"/>
  <c r="P35" i="18"/>
  <c r="A6" i="18"/>
  <c r="A11" i="18"/>
  <c r="A10" i="18"/>
  <c r="A14" i="18"/>
  <c r="A15" i="18"/>
  <c r="A18" i="18"/>
  <c r="A21" i="18"/>
  <c r="A22" i="18"/>
  <c r="A23" i="18"/>
  <c r="P65" i="17"/>
  <c r="P66" i="17"/>
  <c r="P67" i="17"/>
  <c r="P62" i="17"/>
  <c r="P61" i="17"/>
  <c r="P60" i="17"/>
  <c r="P59" i="17"/>
  <c r="P58" i="17"/>
  <c r="A58" i="17"/>
  <c r="P57" i="17"/>
  <c r="P56" i="17"/>
  <c r="P55" i="17"/>
  <c r="P54" i="17"/>
  <c r="A54" i="17"/>
  <c r="P53" i="17"/>
  <c r="P52" i="17"/>
  <c r="P51" i="17"/>
  <c r="P50" i="17"/>
  <c r="A50" i="17"/>
  <c r="P49" i="17"/>
  <c r="A49" i="17"/>
  <c r="P48" i="17"/>
  <c r="A48" i="17"/>
  <c r="P47" i="17"/>
  <c r="P46" i="17"/>
  <c r="P45" i="17"/>
  <c r="P44" i="17"/>
  <c r="A43" i="17"/>
  <c r="P42" i="17"/>
  <c r="A42" i="17"/>
  <c r="P41" i="17"/>
  <c r="P40" i="17"/>
  <c r="P39" i="17"/>
  <c r="P38" i="17"/>
  <c r="P37" i="17"/>
  <c r="P36" i="17"/>
  <c r="P35" i="17"/>
  <c r="A34" i="17"/>
  <c r="P33" i="17"/>
  <c r="A33" i="17"/>
  <c r="P32" i="17"/>
  <c r="P31" i="17"/>
  <c r="P30" i="17"/>
  <c r="P29" i="17"/>
  <c r="A28" i="17"/>
  <c r="A27" i="17"/>
  <c r="P26" i="17"/>
  <c r="A26" i="17"/>
  <c r="P25" i="17"/>
  <c r="P24" i="17"/>
  <c r="P23" i="17"/>
  <c r="P22" i="17"/>
  <c r="P21" i="17"/>
  <c r="P20" i="17"/>
  <c r="P19" i="17"/>
  <c r="A18" i="17"/>
  <c r="A17" i="17"/>
  <c r="P16" i="17"/>
  <c r="P15" i="17"/>
  <c r="P14" i="17"/>
  <c r="P13" i="17"/>
  <c r="P12" i="17"/>
  <c r="P11" i="17"/>
  <c r="P10" i="17"/>
  <c r="A9" i="17"/>
  <c r="A8" i="17"/>
  <c r="P7" i="17"/>
  <c r="A7" i="17"/>
  <c r="A6" i="17"/>
  <c r="A24" i="18"/>
  <c r="A27" i="18"/>
  <c r="A10" i="17"/>
  <c r="A28" i="18"/>
  <c r="A11" i="17"/>
  <c r="A12" i="17"/>
  <c r="A13" i="17"/>
  <c r="A14" i="17"/>
  <c r="A15" i="17"/>
  <c r="A16" i="17"/>
  <c r="A19" i="17"/>
  <c r="A20" i="17"/>
  <c r="A21" i="17"/>
  <c r="A22" i="17"/>
  <c r="A23" i="17"/>
  <c r="A24" i="17"/>
  <c r="A25" i="17"/>
  <c r="A29" i="17"/>
  <c r="A30" i="17"/>
  <c r="A31" i="17"/>
  <c r="A32" i="17"/>
  <c r="A35" i="17"/>
  <c r="A36" i="17"/>
  <c r="A37" i="17"/>
  <c r="A38" i="17"/>
  <c r="A39" i="17"/>
  <c r="A40" i="17"/>
  <c r="A41" i="17"/>
  <c r="A44" i="17"/>
  <c r="A45" i="17"/>
  <c r="A46" i="17"/>
  <c r="A47" i="17"/>
  <c r="A51" i="17"/>
  <c r="A52" i="17"/>
  <c r="A53" i="17"/>
  <c r="A55" i="17"/>
  <c r="A56" i="17"/>
  <c r="A57" i="17"/>
  <c r="A59" i="17"/>
  <c r="A60" i="17"/>
  <c r="A61" i="17"/>
  <c r="A62" i="17"/>
  <c r="P61" i="16"/>
  <c r="P60" i="16"/>
  <c r="A60" i="16"/>
  <c r="P59" i="16"/>
  <c r="A59" i="16"/>
  <c r="P58" i="16"/>
  <c r="P57" i="16"/>
  <c r="P56" i="16"/>
  <c r="A56" i="16"/>
  <c r="P55" i="16"/>
  <c r="A55" i="16"/>
  <c r="P54" i="16"/>
  <c r="P53" i="16"/>
  <c r="P52" i="16"/>
  <c r="P51" i="16"/>
  <c r="A50" i="16"/>
  <c r="P49" i="16"/>
  <c r="A49" i="16"/>
  <c r="P48" i="16"/>
  <c r="A47" i="16"/>
  <c r="A46" i="16"/>
  <c r="P45" i="16"/>
  <c r="A45" i="16"/>
  <c r="P44" i="16"/>
  <c r="A44" i="16"/>
  <c r="P43" i="16"/>
  <c r="A43" i="16"/>
  <c r="P42" i="16"/>
  <c r="P41" i="16"/>
  <c r="A40" i="16"/>
  <c r="P39" i="16"/>
  <c r="P38" i="16"/>
  <c r="A37" i="16"/>
  <c r="P36" i="16"/>
  <c r="A36" i="16"/>
  <c r="P35" i="16"/>
  <c r="A35" i="16"/>
  <c r="P34" i="16"/>
  <c r="P33" i="16"/>
  <c r="P32" i="16"/>
  <c r="K30" i="16"/>
  <c r="K31" i="16"/>
  <c r="P31" i="16"/>
  <c r="P29" i="16"/>
  <c r="A29" i="16"/>
  <c r="P28" i="16"/>
  <c r="A28" i="16"/>
  <c r="P27" i="16"/>
  <c r="P26" i="16"/>
  <c r="P25" i="16"/>
  <c r="P24" i="16"/>
  <c r="P23" i="16"/>
  <c r="P22" i="16"/>
  <c r="P21" i="16"/>
  <c r="P20" i="16"/>
  <c r="A20" i="16"/>
  <c r="P19" i="16"/>
  <c r="A19" i="16"/>
  <c r="P18" i="16"/>
  <c r="P17" i="16"/>
  <c r="P16" i="16"/>
  <c r="A16" i="16"/>
  <c r="A15" i="16"/>
  <c r="P14" i="16"/>
  <c r="P13" i="16"/>
  <c r="P12" i="16"/>
  <c r="P11" i="16"/>
  <c r="A11" i="16"/>
  <c r="P10" i="16"/>
  <c r="A10" i="16"/>
  <c r="P9" i="16"/>
  <c r="P8" i="16"/>
  <c r="A8" i="16"/>
  <c r="P7" i="16"/>
  <c r="A7" i="16"/>
  <c r="A6" i="16"/>
  <c r="A9" i="16"/>
  <c r="A12" i="16"/>
  <c r="A13" i="16"/>
  <c r="P30" i="16"/>
  <c r="P64" i="16"/>
  <c r="P65" i="16"/>
  <c r="P66" i="16"/>
  <c r="A18" i="16"/>
  <c r="A17" i="16"/>
  <c r="A14" i="16"/>
  <c r="A21" i="16"/>
  <c r="A23" i="16"/>
  <c r="A22" i="16"/>
  <c r="A24" i="16"/>
  <c r="A25" i="16"/>
  <c r="A26" i="16"/>
  <c r="A27" i="16"/>
  <c r="A30" i="16"/>
  <c r="A31" i="16"/>
  <c r="A32" i="16"/>
  <c r="A33" i="16"/>
  <c r="A34" i="16"/>
  <c r="A38" i="16"/>
  <c r="A39" i="16"/>
  <c r="A41" i="16"/>
  <c r="A42" i="16"/>
  <c r="A48" i="16"/>
  <c r="A51" i="16"/>
  <c r="A52" i="16"/>
  <c r="A53" i="16"/>
  <c r="A54" i="16"/>
  <c r="A57" i="16"/>
  <c r="A58" i="16"/>
  <c r="A61" i="16"/>
  <c r="P67" i="15"/>
  <c r="A67" i="15"/>
  <c r="P63" i="15"/>
  <c r="A63" i="15"/>
  <c r="A62" i="15"/>
  <c r="P61" i="15"/>
  <c r="P60" i="15"/>
  <c r="P59" i="15"/>
  <c r="A59" i="15"/>
  <c r="P58" i="15"/>
  <c r="A57" i="15"/>
  <c r="A56" i="15"/>
  <c r="P55" i="15"/>
  <c r="P54" i="15"/>
  <c r="P53" i="15"/>
  <c r="A52" i="15"/>
  <c r="A51" i="15"/>
  <c r="P50" i="15"/>
  <c r="P49" i="15"/>
  <c r="P48" i="15"/>
  <c r="A47" i="15"/>
  <c r="A46" i="15"/>
  <c r="P45" i="15"/>
  <c r="P44" i="15"/>
  <c r="P43" i="15"/>
  <c r="A42" i="15"/>
  <c r="A41" i="15"/>
  <c r="P40" i="15"/>
  <c r="A40" i="15"/>
  <c r="A39" i="15"/>
  <c r="P38" i="15"/>
  <c r="P37" i="15"/>
  <c r="P36" i="15"/>
  <c r="P35" i="15"/>
  <c r="P34" i="15"/>
  <c r="A34" i="15"/>
  <c r="P33" i="15"/>
  <c r="A33" i="15"/>
  <c r="P32" i="15"/>
  <c r="P31" i="15"/>
  <c r="P30" i="15"/>
  <c r="A29" i="15"/>
  <c r="A28" i="15"/>
  <c r="P27" i="15"/>
  <c r="P26" i="15"/>
  <c r="P25" i="15"/>
  <c r="A24" i="15"/>
  <c r="A23" i="15"/>
  <c r="P22" i="15"/>
  <c r="A22" i="15"/>
  <c r="P21" i="15"/>
  <c r="A21" i="15"/>
  <c r="P20" i="15"/>
  <c r="P19" i="15"/>
  <c r="P18" i="15"/>
  <c r="A17" i="15"/>
  <c r="A16" i="15"/>
  <c r="P15" i="15"/>
  <c r="P14" i="15"/>
  <c r="P13" i="15"/>
  <c r="P12" i="15"/>
  <c r="P11" i="15"/>
  <c r="P10" i="15"/>
  <c r="A9" i="15"/>
  <c r="A8" i="15"/>
  <c r="P7" i="15"/>
  <c r="P70" i="15"/>
  <c r="P71" i="15"/>
  <c r="P72" i="15"/>
  <c r="A7" i="15"/>
  <c r="A6" i="15"/>
  <c r="A10" i="15"/>
  <c r="A13" i="15"/>
  <c r="A14" i="15"/>
  <c r="A12" i="15"/>
  <c r="A11" i="15"/>
  <c r="A15" i="15"/>
  <c r="A19" i="15"/>
  <c r="A20" i="15"/>
  <c r="A18" i="15"/>
  <c r="A25" i="15"/>
  <c r="A27" i="15"/>
  <c r="A26" i="15"/>
  <c r="A35" i="15"/>
  <c r="A36" i="15"/>
  <c r="A37" i="15"/>
  <c r="A38" i="15"/>
  <c r="A43" i="15"/>
  <c r="A44" i="15"/>
  <c r="A30" i="15"/>
  <c r="A31" i="15"/>
  <c r="A32" i="15"/>
  <c r="A45" i="15"/>
  <c r="A48" i="15"/>
  <c r="A49" i="15"/>
  <c r="A50" i="15"/>
  <c r="A53" i="15"/>
  <c r="A54" i="15"/>
  <c r="A55" i="15"/>
  <c r="A58" i="15"/>
  <c r="A60" i="15"/>
  <c r="A61" i="15"/>
  <c r="A64" i="15"/>
  <c r="A65" i="15"/>
  <c r="A66" i="15"/>
  <c r="I113" i="14"/>
  <c r="I110" i="14"/>
  <c r="I109" i="14"/>
  <c r="I106" i="14"/>
  <c r="I105" i="14"/>
  <c r="I104" i="14"/>
  <c r="I103" i="14"/>
  <c r="I99" i="14"/>
  <c r="I96" i="14"/>
  <c r="I95" i="14"/>
  <c r="I94" i="14"/>
  <c r="I93" i="14"/>
  <c r="I92" i="14"/>
  <c r="I91" i="14"/>
  <c r="I88" i="14"/>
  <c r="I87" i="14"/>
  <c r="I86" i="14"/>
  <c r="I85" i="14"/>
  <c r="I84" i="14"/>
  <c r="I83" i="14"/>
  <c r="I80" i="14"/>
  <c r="I79" i="14"/>
  <c r="I78" i="14"/>
  <c r="I77" i="14"/>
  <c r="I76" i="14"/>
  <c r="I75" i="14"/>
  <c r="I72" i="14"/>
  <c r="I71" i="14"/>
  <c r="I70" i="14"/>
  <c r="I69" i="14"/>
  <c r="I68" i="14"/>
  <c r="I67" i="14"/>
  <c r="I66" i="14"/>
  <c r="I65" i="14"/>
  <c r="I64" i="14"/>
  <c r="I63" i="14"/>
  <c r="I60" i="14"/>
  <c r="I59" i="14"/>
  <c r="I58" i="14"/>
  <c r="I57" i="14"/>
  <c r="I56" i="14"/>
  <c r="I55" i="14"/>
  <c r="I54" i="14"/>
  <c r="I51" i="14"/>
  <c r="I50" i="14"/>
  <c r="I49" i="14"/>
  <c r="I48" i="14"/>
  <c r="I47" i="14"/>
  <c r="I44" i="14"/>
  <c r="I43" i="14"/>
  <c r="I42" i="14"/>
  <c r="I41" i="14"/>
  <c r="I40" i="14"/>
  <c r="I35" i="14"/>
  <c r="I34" i="14"/>
  <c r="I33" i="14"/>
  <c r="I32" i="14"/>
  <c r="I31" i="14"/>
  <c r="I30" i="14"/>
  <c r="I29" i="14"/>
  <c r="I28" i="14"/>
  <c r="I27" i="14"/>
  <c r="I24" i="14"/>
  <c r="I23" i="14"/>
  <c r="I22" i="14"/>
  <c r="I20" i="14"/>
  <c r="I18" i="14"/>
  <c r="I17" i="14"/>
  <c r="I16" i="14"/>
  <c r="I15" i="14"/>
  <c r="I14" i="14"/>
  <c r="I13" i="14"/>
  <c r="I12" i="14"/>
  <c r="I11" i="14"/>
  <c r="I54" i="13"/>
  <c r="I53" i="13"/>
  <c r="I52" i="13"/>
  <c r="I51" i="13"/>
  <c r="I50" i="13"/>
  <c r="I49" i="13"/>
  <c r="I48" i="13"/>
  <c r="I47" i="13"/>
  <c r="I46" i="13"/>
  <c r="I44" i="13"/>
  <c r="I43" i="13"/>
  <c r="I42" i="13"/>
  <c r="I41" i="13"/>
  <c r="I40" i="13"/>
  <c r="I37" i="13"/>
  <c r="I36" i="13"/>
  <c r="I35" i="13"/>
  <c r="I34" i="13"/>
  <c r="I32" i="13"/>
  <c r="I31" i="13"/>
  <c r="I30" i="13"/>
  <c r="I29" i="13"/>
  <c r="I28" i="13"/>
  <c r="I27" i="13"/>
  <c r="I26" i="13"/>
  <c r="I25" i="13"/>
  <c r="I24" i="13"/>
  <c r="I21" i="13"/>
  <c r="I20" i="13"/>
  <c r="I19" i="13"/>
  <c r="I18" i="13"/>
  <c r="I17" i="13"/>
  <c r="I16" i="13"/>
  <c r="I15" i="13"/>
  <c r="I14" i="13"/>
  <c r="I12" i="13"/>
  <c r="I11" i="13"/>
  <c r="I57" i="13"/>
  <c r="A30" i="12"/>
  <c r="P29" i="12"/>
  <c r="P28" i="12"/>
  <c r="P27" i="12"/>
  <c r="A27" i="12"/>
  <c r="P26" i="12"/>
  <c r="A26" i="12"/>
  <c r="P25" i="12"/>
  <c r="P24" i="12"/>
  <c r="P23" i="12"/>
  <c r="P22" i="12"/>
  <c r="A21" i="12"/>
  <c r="A20" i="12"/>
  <c r="P17" i="12"/>
  <c r="P16" i="12"/>
  <c r="P15" i="12"/>
  <c r="P14" i="12"/>
  <c r="A14" i="12"/>
  <c r="P13" i="12"/>
  <c r="A13" i="12"/>
  <c r="P12" i="12"/>
  <c r="A12" i="12"/>
  <c r="P11" i="12"/>
  <c r="P10" i="12"/>
  <c r="P9" i="12"/>
  <c r="P33" i="12"/>
  <c r="P34" i="12"/>
  <c r="P35" i="12"/>
  <c r="A9" i="12"/>
  <c r="A8" i="12"/>
  <c r="A7" i="12"/>
  <c r="A6" i="12"/>
  <c r="A11" i="12"/>
  <c r="A10" i="12"/>
  <c r="A15" i="12"/>
  <c r="I29" i="11"/>
  <c r="I26" i="11"/>
  <c r="I23" i="11"/>
  <c r="I21" i="11"/>
  <c r="I20" i="11"/>
  <c r="I19" i="11"/>
  <c r="I17" i="11"/>
  <c r="I16" i="11"/>
  <c r="I14" i="11"/>
  <c r="I10" i="11"/>
  <c r="I9" i="11"/>
  <c r="A17" i="12"/>
  <c r="A16" i="12"/>
  <c r="P412" i="10"/>
  <c r="A412" i="10"/>
  <c r="P411" i="10"/>
  <c r="P410" i="10"/>
  <c r="P409" i="10"/>
  <c r="P408" i="10"/>
  <c r="A407" i="10"/>
  <c r="P406" i="10"/>
  <c r="P405" i="10"/>
  <c r="P404" i="10"/>
  <c r="P403" i="10"/>
  <c r="A403" i="10"/>
  <c r="A402" i="10"/>
  <c r="P401" i="10"/>
  <c r="P400" i="10"/>
  <c r="P399" i="10"/>
  <c r="P398" i="10"/>
  <c r="P397" i="10"/>
  <c r="A396" i="10"/>
  <c r="P395" i="10"/>
  <c r="P394" i="10"/>
  <c r="P393" i="10"/>
  <c r="P392" i="10"/>
  <c r="P391" i="10"/>
  <c r="A391" i="10"/>
  <c r="P390" i="10"/>
  <c r="A390" i="10"/>
  <c r="P389" i="10"/>
  <c r="A389" i="10"/>
  <c r="P388" i="10"/>
  <c r="A388" i="10"/>
  <c r="P387" i="10"/>
  <c r="P415" i="10"/>
  <c r="P416" i="10"/>
  <c r="P417" i="10"/>
  <c r="A387" i="10"/>
  <c r="P377" i="10"/>
  <c r="A377" i="10"/>
  <c r="P376" i="10"/>
  <c r="A375" i="10"/>
  <c r="P374" i="10"/>
  <c r="P373" i="10"/>
  <c r="P372" i="10"/>
  <c r="P371" i="10"/>
  <c r="P370" i="10"/>
  <c r="P369" i="10"/>
  <c r="P368" i="10"/>
  <c r="P367" i="10"/>
  <c r="A367" i="10"/>
  <c r="A366" i="10"/>
  <c r="P365" i="10"/>
  <c r="P364" i="10"/>
  <c r="P363" i="10"/>
  <c r="P362" i="10"/>
  <c r="P361" i="10"/>
  <c r="A361" i="10"/>
  <c r="A360" i="10"/>
  <c r="P359" i="10"/>
  <c r="P358" i="10"/>
  <c r="P357" i="10"/>
  <c r="P356" i="10"/>
  <c r="P355" i="10"/>
  <c r="A355" i="10"/>
  <c r="A354" i="10"/>
  <c r="P353" i="10"/>
  <c r="P352" i="10"/>
  <c r="P351" i="10"/>
  <c r="P350" i="10"/>
  <c r="A349" i="10"/>
  <c r="P348" i="10"/>
  <c r="P347" i="10"/>
  <c r="A347" i="10"/>
  <c r="A346" i="10"/>
  <c r="P345" i="10"/>
  <c r="P344" i="10"/>
  <c r="P343" i="10"/>
  <c r="P342" i="10"/>
  <c r="A341" i="10"/>
  <c r="P340" i="10"/>
  <c r="P339" i="10"/>
  <c r="P338" i="10"/>
  <c r="P337" i="10"/>
  <c r="A337" i="10"/>
  <c r="P336" i="10"/>
  <c r="A336" i="10"/>
  <c r="P335" i="10"/>
  <c r="A335" i="10"/>
  <c r="P334" i="10"/>
  <c r="P333" i="10"/>
  <c r="P332" i="10"/>
  <c r="P331" i="10"/>
  <c r="P330" i="10"/>
  <c r="A330" i="10"/>
  <c r="A329" i="10"/>
  <c r="P328" i="10"/>
  <c r="P327" i="10"/>
  <c r="P326" i="10"/>
  <c r="P325" i="10"/>
  <c r="P324" i="10"/>
  <c r="P323" i="10"/>
  <c r="P322" i="10"/>
  <c r="A322" i="10"/>
  <c r="P321" i="10"/>
  <c r="A321" i="10"/>
  <c r="P320" i="10"/>
  <c r="A320" i="10"/>
  <c r="P319" i="10"/>
  <c r="A319" i="10"/>
  <c r="P318" i="10"/>
  <c r="A318" i="10"/>
  <c r="P316" i="10"/>
  <c r="A316" i="10"/>
  <c r="P314" i="10"/>
  <c r="A314" i="10"/>
  <c r="P313" i="10"/>
  <c r="A313" i="10"/>
  <c r="P312" i="10"/>
  <c r="A312" i="10"/>
  <c r="P302" i="10"/>
  <c r="A302" i="10"/>
  <c r="P301" i="10"/>
  <c r="A301" i="10"/>
  <c r="P300" i="10"/>
  <c r="P299" i="10"/>
  <c r="P298" i="10"/>
  <c r="P297" i="10"/>
  <c r="A297" i="10"/>
  <c r="A296" i="10"/>
  <c r="P295" i="10"/>
  <c r="P294" i="10"/>
  <c r="P293" i="10"/>
  <c r="P292" i="10"/>
  <c r="P291" i="10"/>
  <c r="A291" i="10"/>
  <c r="A290" i="10"/>
  <c r="P289" i="10"/>
  <c r="P288" i="10"/>
  <c r="P287" i="10"/>
  <c r="P286" i="10"/>
  <c r="P285" i="10"/>
  <c r="A285" i="10"/>
  <c r="P284" i="10"/>
  <c r="P283" i="10"/>
  <c r="A283" i="10"/>
  <c r="A282" i="10"/>
  <c r="P281" i="10"/>
  <c r="P280" i="10"/>
  <c r="P279" i="10"/>
  <c r="P278" i="10"/>
  <c r="A277" i="10"/>
  <c r="P276" i="10"/>
  <c r="P275" i="10"/>
  <c r="P274" i="10"/>
  <c r="P273" i="10"/>
  <c r="A273" i="10"/>
  <c r="P272" i="10"/>
  <c r="L317" i="10"/>
  <c r="P317" i="10"/>
  <c r="A272" i="10"/>
  <c r="P271" i="10"/>
  <c r="A271" i="10"/>
  <c r="A270" i="10"/>
  <c r="P269" i="10"/>
  <c r="P268" i="10"/>
  <c r="P267" i="10"/>
  <c r="P266" i="10"/>
  <c r="P265" i="10"/>
  <c r="A265" i="10"/>
  <c r="A264" i="10"/>
  <c r="P263" i="10"/>
  <c r="P262" i="10"/>
  <c r="P261" i="10"/>
  <c r="P260" i="10"/>
  <c r="P259" i="10"/>
  <c r="P258" i="10"/>
  <c r="L315" i="10"/>
  <c r="P315" i="10"/>
  <c r="P257" i="10"/>
  <c r="P256" i="10"/>
  <c r="A256" i="10"/>
  <c r="P255" i="10"/>
  <c r="A255" i="10"/>
  <c r="P254" i="10"/>
  <c r="A254" i="10"/>
  <c r="P253" i="10"/>
  <c r="A253" i="10"/>
  <c r="P252" i="10"/>
  <c r="A252" i="10"/>
  <c r="P251" i="10"/>
  <c r="P250" i="10"/>
  <c r="A250" i="10"/>
  <c r="P249" i="10"/>
  <c r="P248" i="10"/>
  <c r="P247" i="10"/>
  <c r="A247" i="10"/>
  <c r="P246" i="10"/>
  <c r="A246" i="10"/>
  <c r="P245" i="10"/>
  <c r="P244" i="10"/>
  <c r="P243" i="10"/>
  <c r="A243" i="10"/>
  <c r="A242" i="10"/>
  <c r="P241" i="10"/>
  <c r="P240" i="10"/>
  <c r="A240" i="10"/>
  <c r="P239" i="10"/>
  <c r="A239" i="10"/>
  <c r="P238" i="10"/>
  <c r="A238" i="10"/>
  <c r="P237" i="10"/>
  <c r="A237" i="10"/>
  <c r="P236" i="10"/>
  <c r="P235" i="10"/>
  <c r="A235" i="10"/>
  <c r="P234" i="10"/>
  <c r="A234" i="10"/>
  <c r="P233" i="10"/>
  <c r="A233" i="10"/>
  <c r="P232" i="10"/>
  <c r="A231" i="10"/>
  <c r="P230" i="10"/>
  <c r="P229" i="10"/>
  <c r="P228" i="10"/>
  <c r="P227" i="10"/>
  <c r="A227" i="10"/>
  <c r="P226" i="10"/>
  <c r="A226" i="10"/>
  <c r="P225" i="10"/>
  <c r="P224" i="10"/>
  <c r="P223" i="10"/>
  <c r="P222" i="10"/>
  <c r="P221" i="10"/>
  <c r="A221" i="10"/>
  <c r="P220" i="10"/>
  <c r="A220" i="10"/>
  <c r="A219" i="10"/>
  <c r="P218" i="10"/>
  <c r="P217" i="10"/>
  <c r="P216" i="10"/>
  <c r="A216" i="10"/>
  <c r="A215" i="10"/>
  <c r="P214" i="10"/>
  <c r="P213" i="10"/>
  <c r="P212" i="10"/>
  <c r="P211" i="10"/>
  <c r="P210" i="10"/>
  <c r="A210" i="10"/>
  <c r="P209" i="10"/>
  <c r="A209" i="10"/>
  <c r="P208" i="10"/>
  <c r="P207" i="10"/>
  <c r="P206" i="10"/>
  <c r="P205" i="10"/>
  <c r="P204" i="10"/>
  <c r="A204" i="10"/>
  <c r="P203" i="10"/>
  <c r="A203" i="10"/>
  <c r="P202" i="10"/>
  <c r="A202" i="10"/>
  <c r="P201" i="10"/>
  <c r="P200" i="10"/>
  <c r="P199" i="10"/>
  <c r="P198" i="10"/>
  <c r="A198" i="10"/>
  <c r="P197" i="10"/>
  <c r="A197" i="10"/>
  <c r="P196" i="10"/>
  <c r="P195" i="10"/>
  <c r="A194" i="10"/>
  <c r="A193" i="10"/>
  <c r="A192" i="10"/>
  <c r="A191" i="10"/>
  <c r="A190" i="10"/>
  <c r="A189" i="10"/>
  <c r="A188" i="10"/>
  <c r="A187" i="10"/>
  <c r="P186" i="10"/>
  <c r="P185" i="10"/>
  <c r="A184" i="10"/>
  <c r="A183" i="10"/>
  <c r="P182" i="10"/>
  <c r="P181" i="10"/>
  <c r="P180" i="10"/>
  <c r="A179" i="10"/>
  <c r="A178" i="10"/>
  <c r="P177" i="10"/>
  <c r="P176" i="10"/>
  <c r="A175" i="10"/>
  <c r="A174" i="10"/>
  <c r="P172" i="10"/>
  <c r="P171" i="10"/>
  <c r="A170" i="10"/>
  <c r="A169" i="10"/>
  <c r="A168" i="10"/>
  <c r="P167" i="10"/>
  <c r="P166" i="10"/>
  <c r="P165" i="10"/>
  <c r="P164" i="10"/>
  <c r="P163" i="10"/>
  <c r="A162" i="10"/>
  <c r="A161" i="10"/>
  <c r="A160" i="10"/>
  <c r="A159" i="10"/>
  <c r="A158" i="10"/>
  <c r="P157" i="10"/>
  <c r="P156" i="10"/>
  <c r="P155" i="10"/>
  <c r="P154" i="10"/>
  <c r="P153" i="10"/>
  <c r="A153" i="10"/>
  <c r="P152" i="10"/>
  <c r="A152" i="10"/>
  <c r="P151" i="10"/>
  <c r="P150" i="10"/>
  <c r="P149" i="10"/>
  <c r="P148" i="10"/>
  <c r="P147" i="10"/>
  <c r="P146" i="10"/>
  <c r="A146" i="10"/>
  <c r="P145" i="10"/>
  <c r="A145" i="10"/>
  <c r="P144" i="10"/>
  <c r="A144" i="10"/>
  <c r="P143" i="10"/>
  <c r="P142" i="10"/>
  <c r="P141" i="10"/>
  <c r="A140" i="10"/>
  <c r="A139" i="10"/>
  <c r="P138" i="10"/>
  <c r="P137" i="10"/>
  <c r="A136" i="10"/>
  <c r="A135" i="10"/>
  <c r="P134" i="10"/>
  <c r="P133" i="10"/>
  <c r="A132" i="10"/>
  <c r="A131" i="10"/>
  <c r="A130" i="10"/>
  <c r="A129" i="10"/>
  <c r="P128" i="10"/>
  <c r="P127" i="10"/>
  <c r="A126" i="10"/>
  <c r="P125" i="10"/>
  <c r="A125" i="10"/>
  <c r="P123" i="10"/>
  <c r="P122" i="10"/>
  <c r="P121" i="10"/>
  <c r="P120" i="10"/>
  <c r="P119" i="10"/>
  <c r="P118" i="10"/>
  <c r="P117" i="10"/>
  <c r="A117" i="10"/>
  <c r="P116" i="10"/>
  <c r="P115" i="10"/>
  <c r="P114" i="10"/>
  <c r="A114" i="10"/>
  <c r="P113" i="10"/>
  <c r="P112" i="10"/>
  <c r="P111" i="10"/>
  <c r="A111" i="10"/>
  <c r="P110" i="10"/>
  <c r="P109" i="10"/>
  <c r="P108" i="10"/>
  <c r="P107" i="10"/>
  <c r="A107" i="10"/>
  <c r="P106" i="10"/>
  <c r="P105" i="10"/>
  <c r="P104" i="10"/>
  <c r="A104" i="10"/>
  <c r="P103" i="10"/>
  <c r="P101" i="10"/>
  <c r="A100" i="10"/>
  <c r="P99" i="10"/>
  <c r="P98" i="10"/>
  <c r="P97" i="10"/>
  <c r="A96" i="10"/>
  <c r="P95" i="10"/>
  <c r="A94" i="10"/>
  <c r="A93" i="10"/>
  <c r="A92" i="10"/>
  <c r="A91" i="10"/>
  <c r="A90" i="10"/>
  <c r="A89" i="10"/>
  <c r="A88" i="10"/>
  <c r="P87" i="10"/>
  <c r="A87" i="10"/>
  <c r="P85" i="10"/>
  <c r="A84" i="10"/>
  <c r="A83" i="10"/>
  <c r="A82" i="10"/>
  <c r="A81" i="10"/>
  <c r="A80" i="10"/>
  <c r="A74" i="10"/>
  <c r="P73" i="10"/>
  <c r="A73" i="10"/>
  <c r="P72" i="10"/>
  <c r="P71" i="10"/>
  <c r="P70" i="10"/>
  <c r="P69" i="10"/>
  <c r="P68" i="10"/>
  <c r="A68" i="10"/>
  <c r="P67" i="10"/>
  <c r="A67" i="10"/>
  <c r="P66" i="10"/>
  <c r="A66" i="10"/>
  <c r="P65" i="10"/>
  <c r="P64" i="10"/>
  <c r="P63" i="10"/>
  <c r="P62" i="10"/>
  <c r="P61" i="10"/>
  <c r="P60" i="10"/>
  <c r="A60" i="10"/>
  <c r="P59" i="10"/>
  <c r="A59" i="10"/>
  <c r="P58" i="10"/>
  <c r="A58" i="10"/>
  <c r="P57" i="10"/>
  <c r="P56" i="10"/>
  <c r="P55" i="10"/>
  <c r="P54" i="10"/>
  <c r="A54" i="10"/>
  <c r="A53" i="10"/>
  <c r="A52" i="10"/>
  <c r="P51" i="10"/>
  <c r="P50" i="10"/>
  <c r="P49" i="10"/>
  <c r="P48" i="10"/>
  <c r="P47" i="10"/>
  <c r="A47" i="10"/>
  <c r="P46" i="10"/>
  <c r="A46" i="10"/>
  <c r="P45" i="10"/>
  <c r="P44" i="10"/>
  <c r="P43" i="10"/>
  <c r="A43" i="10"/>
  <c r="P42" i="10"/>
  <c r="A42" i="10"/>
  <c r="P41" i="10"/>
  <c r="A41" i="10"/>
  <c r="P40" i="10"/>
  <c r="P39" i="10"/>
  <c r="A38" i="10"/>
  <c r="A37" i="10"/>
  <c r="A36" i="10"/>
  <c r="P35" i="10"/>
  <c r="P34" i="10"/>
  <c r="P33" i="10"/>
  <c r="P32" i="10"/>
  <c r="P31" i="10"/>
  <c r="P30" i="10"/>
  <c r="A30" i="10"/>
  <c r="P29" i="10"/>
  <c r="A29" i="10"/>
  <c r="P28" i="10"/>
  <c r="P27" i="10"/>
  <c r="P26" i="10"/>
  <c r="P25" i="10"/>
  <c r="A25" i="10"/>
  <c r="P24" i="10"/>
  <c r="A24" i="10"/>
  <c r="P23" i="10"/>
  <c r="P22" i="10"/>
  <c r="P21" i="10"/>
  <c r="P20" i="10"/>
  <c r="A20" i="10"/>
  <c r="P19" i="10"/>
  <c r="A19" i="10"/>
  <c r="P18" i="10"/>
  <c r="P17" i="10"/>
  <c r="P16" i="10"/>
  <c r="P15" i="10"/>
  <c r="A15" i="10"/>
  <c r="P14" i="10"/>
  <c r="A14" i="10"/>
  <c r="P13" i="10"/>
  <c r="P12" i="10"/>
  <c r="P11" i="10"/>
  <c r="P10" i="10"/>
  <c r="A10" i="10"/>
  <c r="P9" i="10"/>
  <c r="A9" i="10"/>
  <c r="P8" i="10"/>
  <c r="P305" i="10"/>
  <c r="P306" i="10"/>
  <c r="P307" i="10"/>
  <c r="A7" i="10"/>
  <c r="A6" i="10"/>
  <c r="A22" i="12"/>
  <c r="P380" i="10"/>
  <c r="P381" i="10"/>
  <c r="P382" i="10"/>
  <c r="A8" i="10"/>
  <c r="A23" i="12"/>
  <c r="A11" i="10"/>
  <c r="A24" i="12"/>
  <c r="A25" i="12"/>
  <c r="A28" i="12"/>
  <c r="A13" i="10"/>
  <c r="A12" i="10"/>
  <c r="A29" i="12"/>
  <c r="A16" i="10"/>
  <c r="A17" i="10"/>
  <c r="A18" i="10"/>
  <c r="A21" i="10"/>
  <c r="A22" i="10"/>
  <c r="A23" i="10"/>
  <c r="A26" i="10"/>
  <c r="A27" i="10"/>
  <c r="A28" i="10"/>
  <c r="A31" i="10"/>
  <c r="A32" i="10"/>
  <c r="A34" i="10"/>
  <c r="A35" i="10"/>
  <c r="A39" i="10"/>
  <c r="A40" i="10"/>
  <c r="A44" i="10"/>
  <c r="A45" i="10"/>
  <c r="A48" i="10"/>
  <c r="A49" i="10"/>
  <c r="A50" i="10"/>
  <c r="A51" i="10"/>
  <c r="A55" i="10"/>
  <c r="A56" i="10"/>
  <c r="A57" i="10"/>
  <c r="A61" i="10"/>
  <c r="A62" i="10"/>
  <c r="A63" i="10"/>
  <c r="A64" i="10"/>
  <c r="A65" i="10"/>
  <c r="A69" i="10"/>
  <c r="A70" i="10"/>
  <c r="A71" i="10"/>
  <c r="A72" i="10"/>
  <c r="A75" i="10"/>
  <c r="A76" i="10"/>
  <c r="A77" i="10"/>
  <c r="A78" i="10"/>
  <c r="A79" i="10"/>
  <c r="A33" i="10"/>
  <c r="A85" i="10"/>
  <c r="A86" i="10"/>
  <c r="A95" i="10"/>
  <c r="A97" i="10"/>
  <c r="A98" i="10"/>
  <c r="A99" i="10"/>
  <c r="A101" i="10"/>
  <c r="A102" i="10"/>
  <c r="A103" i="10"/>
  <c r="A105" i="10"/>
  <c r="A106" i="10"/>
  <c r="A108" i="10"/>
  <c r="A109" i="10"/>
  <c r="A110" i="10"/>
  <c r="A112" i="10"/>
  <c r="A113" i="10"/>
  <c r="A115" i="10"/>
  <c r="A116" i="10"/>
  <c r="A118" i="10"/>
  <c r="A119" i="10"/>
  <c r="A120" i="10"/>
  <c r="A121" i="10"/>
  <c r="A122" i="10"/>
  <c r="A123" i="10"/>
  <c r="A124" i="10"/>
  <c r="A127" i="10"/>
  <c r="A128" i="10"/>
  <c r="A133" i="10"/>
  <c r="A134" i="10"/>
  <c r="A137" i="10"/>
  <c r="A138" i="10"/>
  <c r="A141" i="10"/>
  <c r="A142" i="10"/>
  <c r="A143" i="10"/>
  <c r="A147" i="10"/>
  <c r="A148" i="10"/>
  <c r="A149" i="10"/>
  <c r="A150" i="10"/>
  <c r="A151" i="10"/>
  <c r="A154" i="10"/>
  <c r="A155" i="10"/>
  <c r="A156" i="10"/>
  <c r="A157" i="10"/>
  <c r="A163" i="10"/>
  <c r="A164" i="10"/>
  <c r="A165" i="10"/>
  <c r="A166" i="10"/>
  <c r="A167" i="10"/>
  <c r="A171" i="10"/>
  <c r="A172" i="10"/>
  <c r="A173" i="10"/>
  <c r="A176" i="10"/>
  <c r="A177" i="10"/>
  <c r="A180" i="10"/>
  <c r="A181" i="10"/>
  <c r="A182" i="10"/>
  <c r="A185" i="10"/>
  <c r="A186" i="10"/>
  <c r="A195" i="10"/>
  <c r="A196" i="10"/>
  <c r="A199" i="10"/>
  <c r="A200" i="10"/>
  <c r="A201" i="10"/>
  <c r="A205" i="10"/>
  <c r="A206" i="10"/>
  <c r="A207" i="10"/>
  <c r="A208" i="10"/>
  <c r="A211" i="10"/>
  <c r="A212" i="10"/>
  <c r="A213" i="10"/>
  <c r="A214" i="10"/>
  <c r="A217" i="10"/>
  <c r="A218" i="10"/>
  <c r="A222" i="10"/>
  <c r="A223" i="10"/>
  <c r="A224" i="10"/>
  <c r="A225" i="10"/>
  <c r="A228" i="10"/>
  <c r="A229" i="10"/>
  <c r="A230" i="10"/>
  <c r="A232" i="10"/>
  <c r="A236" i="10"/>
  <c r="A241" i="10"/>
  <c r="A244" i="10"/>
  <c r="A245" i="10"/>
  <c r="A248" i="10"/>
  <c r="A249" i="10"/>
  <c r="A251" i="10"/>
  <c r="A257" i="10"/>
  <c r="A258" i="10"/>
  <c r="A259" i="10"/>
  <c r="A260" i="10"/>
  <c r="A261" i="10"/>
  <c r="A262" i="10"/>
  <c r="A263" i="10"/>
  <c r="A266" i="10"/>
  <c r="A267" i="10"/>
  <c r="A268" i="10"/>
  <c r="A269" i="10"/>
  <c r="A274" i="10"/>
  <c r="A275" i="10"/>
  <c r="A276" i="10"/>
  <c r="A278" i="10"/>
  <c r="A279" i="10"/>
  <c r="A280" i="10"/>
  <c r="A281" i="10"/>
  <c r="A284" i="10"/>
  <c r="A286" i="10"/>
  <c r="A287" i="10"/>
  <c r="A288" i="10"/>
  <c r="A289" i="10"/>
  <c r="A292" i="10"/>
  <c r="A293" i="10"/>
  <c r="A294" i="10"/>
  <c r="A295" i="10"/>
  <c r="A298" i="10"/>
  <c r="A300" i="10"/>
  <c r="A315" i="10"/>
  <c r="A317" i="10"/>
  <c r="A323" i="10"/>
  <c r="A324" i="10"/>
  <c r="A325" i="10"/>
  <c r="A326" i="10"/>
  <c r="A327" i="10"/>
  <c r="A328" i="10"/>
  <c r="A331" i="10"/>
  <c r="A332" i="10"/>
  <c r="A333" i="10"/>
  <c r="A334" i="10"/>
  <c r="A338" i="10"/>
  <c r="A339" i="10"/>
  <c r="A340" i="10"/>
  <c r="A342" i="10"/>
  <c r="A343" i="10"/>
  <c r="A344" i="10"/>
  <c r="A345" i="10"/>
  <c r="A348" i="10"/>
  <c r="A350" i="10"/>
  <c r="A351" i="10"/>
  <c r="A352" i="10"/>
  <c r="A353" i="10"/>
  <c r="A356" i="10"/>
  <c r="A357" i="10"/>
  <c r="A358" i="10"/>
  <c r="A359" i="10"/>
  <c r="A362" i="10"/>
  <c r="A363" i="10"/>
  <c r="A364" i="10"/>
  <c r="A365" i="10"/>
  <c r="A368" i="10"/>
  <c r="A369" i="10"/>
  <c r="A370" i="10"/>
  <c r="A371" i="10"/>
  <c r="A372" i="10"/>
  <c r="A373" i="10"/>
  <c r="A374" i="10"/>
  <c r="A376" i="10"/>
  <c r="A392" i="10"/>
  <c r="A393" i="10"/>
  <c r="A394" i="10"/>
  <c r="A395" i="10"/>
  <c r="A397" i="10"/>
  <c r="A398" i="10"/>
  <c r="A399" i="10"/>
  <c r="A400" i="10"/>
  <c r="A401" i="10"/>
  <c r="A404" i="10"/>
  <c r="A405" i="10"/>
  <c r="A406" i="10"/>
  <c r="A408" i="10"/>
  <c r="A409" i="10"/>
  <c r="A410" i="10"/>
  <c r="A411" i="10"/>
  <c r="A299" i="10"/>
  <c r="H124" i="9"/>
  <c r="H123" i="9"/>
  <c r="H122" i="9"/>
  <c r="H121" i="9"/>
  <c r="H118" i="9"/>
  <c r="H117" i="9"/>
  <c r="H112" i="9"/>
  <c r="H111" i="9"/>
  <c r="H110" i="9"/>
  <c r="H107" i="9"/>
  <c r="H106" i="9"/>
  <c r="H127" i="9"/>
  <c r="H102" i="9"/>
  <c r="H100" i="9"/>
  <c r="H103" i="9"/>
  <c r="H96" i="9"/>
  <c r="H95" i="9"/>
  <c r="H92" i="9"/>
  <c r="H85" i="9"/>
  <c r="H84" i="9"/>
  <c r="H80" i="9"/>
  <c r="H79" i="9"/>
  <c r="H78" i="9"/>
  <c r="H77" i="9"/>
  <c r="H76" i="9"/>
  <c r="H73" i="9"/>
  <c r="H72" i="9"/>
  <c r="H68" i="9"/>
  <c r="H67" i="9"/>
  <c r="H66" i="9"/>
  <c r="H63" i="9"/>
  <c r="H62" i="9"/>
  <c r="H61" i="9"/>
  <c r="H60" i="9"/>
  <c r="H57" i="9"/>
  <c r="H56" i="9"/>
  <c r="H55" i="9"/>
  <c r="H54" i="9"/>
  <c r="H51" i="9"/>
  <c r="H50" i="9"/>
  <c r="H49" i="9"/>
  <c r="H45" i="9"/>
  <c r="H44" i="9"/>
  <c r="D43" i="9"/>
  <c r="H43" i="9"/>
  <c r="H42" i="9"/>
  <c r="H41" i="9"/>
  <c r="H37" i="9"/>
  <c r="H36" i="9"/>
  <c r="H35" i="9"/>
  <c r="H34" i="9"/>
  <c r="H31" i="9"/>
  <c r="H30" i="9"/>
  <c r="H29" i="9"/>
  <c r="H28" i="9"/>
  <c r="H27" i="9"/>
  <c r="H26" i="9"/>
  <c r="H18" i="9"/>
  <c r="H17" i="9"/>
  <c r="H16" i="9"/>
  <c r="H15" i="9"/>
  <c r="H14" i="9"/>
  <c r="H11" i="9"/>
  <c r="H10" i="9"/>
  <c r="H9" i="9"/>
  <c r="H6" i="9"/>
  <c r="H5" i="9"/>
  <c r="H88" i="9"/>
  <c r="I66" i="8"/>
  <c r="I64" i="8"/>
  <c r="I18" i="8"/>
  <c r="I9" i="8"/>
  <c r="I6" i="8"/>
  <c r="H130" i="9"/>
  <c r="H87" i="9"/>
  <c r="H126" i="9"/>
  <c r="H129" i="9"/>
  <c r="H131" i="9"/>
  <c r="I34" i="8"/>
  <c r="I13" i="8"/>
  <c r="I27" i="8"/>
  <c r="I42" i="8"/>
  <c r="I73" i="8"/>
  <c r="H132" i="9"/>
  <c r="H133" i="9"/>
  <c r="I87" i="8"/>
  <c r="I86" i="8"/>
  <c r="I83" i="8"/>
  <c r="I82" i="8"/>
  <c r="I81" i="8"/>
  <c r="I78" i="8"/>
  <c r="I77" i="8"/>
  <c r="I76" i="8"/>
  <c r="I72" i="8"/>
  <c r="I71" i="8"/>
  <c r="I47" i="8"/>
  <c r="I88" i="8"/>
  <c r="I84" i="8"/>
  <c r="I79" i="8"/>
  <c r="I74" i="8"/>
  <c r="I24" i="8"/>
  <c r="I12" i="8"/>
  <c r="I11" i="8"/>
  <c r="I14" i="8"/>
  <c r="I56" i="8"/>
  <c r="I21" i="8"/>
  <c r="I61" i="8"/>
  <c r="I62" i="8"/>
  <c r="I48" i="8"/>
  <c r="I63" i="8"/>
  <c r="I58" i="8"/>
  <c r="I57" i="8"/>
  <c r="I55" i="8"/>
  <c r="I52" i="8"/>
  <c r="I51" i="8"/>
  <c r="I38" i="8"/>
  <c r="I37" i="8"/>
  <c r="I36" i="8"/>
  <c r="I35" i="8"/>
  <c r="I33" i="8"/>
  <c r="I29" i="8"/>
  <c r="I59" i="8"/>
  <c r="I39" i="8"/>
  <c r="I25" i="8"/>
  <c r="I30" i="8"/>
  <c r="I26" i="8"/>
  <c r="I41" i="8"/>
  <c r="I23" i="8"/>
  <c r="I20" i="8"/>
  <c r="I22" i="8"/>
  <c r="I31" i="8"/>
  <c r="I53" i="8"/>
  <c r="I43" i="8"/>
  <c r="I44" i="8"/>
  <c r="I17" i="8"/>
  <c r="I16" i="8"/>
  <c r="I8" i="8"/>
  <c r="I7" i="8"/>
  <c r="I67" i="8"/>
  <c r="I68" i="8"/>
</calcChain>
</file>

<file path=xl/sharedStrings.xml><?xml version="1.0" encoding="utf-8"?>
<sst xmlns="http://schemas.openxmlformats.org/spreadsheetml/2006/main" count="1667" uniqueCount="761">
  <si>
    <t>Ens</t>
  </si>
  <si>
    <t>TVA 20%</t>
  </si>
  <si>
    <t>Réf.</t>
  </si>
  <si>
    <t>Unité</t>
  </si>
  <si>
    <r>
      <t>Q</t>
    </r>
    <r>
      <rPr>
        <b/>
        <vertAlign val="subscript"/>
        <sz val="10"/>
        <color indexed="8"/>
        <rFont val="Century Gothic"/>
        <family val="2"/>
      </rPr>
      <t>BE</t>
    </r>
  </si>
  <si>
    <r>
      <t>Q</t>
    </r>
    <r>
      <rPr>
        <b/>
        <vertAlign val="subscript"/>
        <sz val="10"/>
        <color indexed="8"/>
        <rFont val="Century Gothic"/>
        <family val="2"/>
      </rPr>
      <t>ENT</t>
    </r>
  </si>
  <si>
    <t>U</t>
  </si>
  <si>
    <t>INSTALLATION DE CHANTIER</t>
  </si>
  <si>
    <t>Raccordement provisoire  ENEDIS (Gros œuvre /ENEDIS)</t>
  </si>
  <si>
    <t>MO/LOT GO/ENEDIS</t>
  </si>
  <si>
    <t>Fourniture, mise en place et raccordement de l'armoire génerale de chantier</t>
  </si>
  <si>
    <t>LOT GO</t>
  </si>
  <si>
    <t>Fourniture, mise en place et raccordement de coffrets de chantier, pour l'ensemble du chantier</t>
  </si>
  <si>
    <t>Eclairage provisoire des zones de travail</t>
  </si>
  <si>
    <t>Vérification de l'installation de chantier par un organisme agrée</t>
  </si>
  <si>
    <t>Sous Total INSTALLATION DE CHANTIER</t>
  </si>
  <si>
    <t>RESEAU DE TERRE</t>
  </si>
  <si>
    <t>Liaison équipotentielle générale, mise à la terre de l'ensemble de l'instalation (huisseries, tuyauteries, gaines de ventillations, faux plafonds,...)</t>
  </si>
  <si>
    <t xml:space="preserve">Sous Total RESEAU DE TERRE </t>
  </si>
  <si>
    <t>ARMOIRES ET ALIMENTATIONS</t>
  </si>
  <si>
    <t>Sous Total ARMOIRES ET ALIMENTATIONS</t>
  </si>
  <si>
    <t>APPAREILLAGE</t>
  </si>
  <si>
    <t>Sous Total APPAREILLAGE</t>
  </si>
  <si>
    <t>ECLAIRAGE</t>
  </si>
  <si>
    <t>Sous Total ECLAIRAGE</t>
  </si>
  <si>
    <t>SYSTÈME DE SECURITE INCENDIE</t>
  </si>
  <si>
    <t>Sous Total SYSTÈME DE SECURITE INCENDIE</t>
  </si>
  <si>
    <t>TOTAL ELEC TTC</t>
  </si>
  <si>
    <t>Interrupteur à voyant</t>
  </si>
  <si>
    <t>Eclairage intérieur</t>
  </si>
  <si>
    <t>COURANT FAIBLE</t>
  </si>
  <si>
    <t>Sous Total COURANT FAIBLE</t>
  </si>
  <si>
    <t>ml</t>
  </si>
  <si>
    <t xml:space="preserve">TOTAL ELEC HT </t>
  </si>
  <si>
    <t>Alimentation SSI</t>
  </si>
  <si>
    <t>Dispositifs d'arrêt d'urgence</t>
  </si>
  <si>
    <t>Compteur RT2012</t>
  </si>
  <si>
    <t>DISTRIBUTION</t>
  </si>
  <si>
    <t xml:space="preserve">Câble 3g1,5 mm² </t>
  </si>
  <si>
    <t>Câble 3g2,5 mm²</t>
  </si>
  <si>
    <t xml:space="preserve">Gaine ICTA, tube IMRL, tube IRL ,Conduits TCP, goulottes </t>
  </si>
  <si>
    <t xml:space="preserve">Boites de dérivation y compris toutes sujétions de bonne exécution </t>
  </si>
  <si>
    <t>Sous Total DISTRIBUTION</t>
  </si>
  <si>
    <t>Eclairage de sécurité</t>
  </si>
  <si>
    <t xml:space="preserve">BAES </t>
  </si>
  <si>
    <t>BAPI</t>
  </si>
  <si>
    <t>Précablage et câblage RJ45 catégorie 6A y accessoires et toutes sujétions de bonne exécution</t>
  </si>
  <si>
    <t xml:space="preserve">Essais, recettes et tests </t>
  </si>
  <si>
    <t>Déclencheurs manuels</t>
  </si>
  <si>
    <t>Mise en service et essai</t>
  </si>
  <si>
    <t>Type 2</t>
  </si>
  <si>
    <t>Reprise et vérification de la prise de terre</t>
  </si>
  <si>
    <t>CONSIGNATION ET DEPOSE</t>
  </si>
  <si>
    <t xml:space="preserve">Consignation </t>
  </si>
  <si>
    <t>Reprise de la protection dans le TGBT institut</t>
  </si>
  <si>
    <t>Alimentation TD serre depuis le TGBT de l'institut (160ml)</t>
  </si>
  <si>
    <t>TD serre</t>
  </si>
  <si>
    <t>Alimentation TD CVC</t>
  </si>
  <si>
    <t>Alimentation brasseur d'air</t>
  </si>
  <si>
    <t>Alimentation VDI</t>
  </si>
  <si>
    <t>Prise de courant</t>
  </si>
  <si>
    <t>Type 1</t>
  </si>
  <si>
    <t>Centrale d'alarme type 4</t>
  </si>
  <si>
    <t>Coffret de communication compris DTIO</t>
  </si>
  <si>
    <t>OPTION 1</t>
  </si>
  <si>
    <t>Sous Total OPTION 1</t>
  </si>
  <si>
    <t>OPTION 2</t>
  </si>
  <si>
    <t>Sous Total OPTION 2</t>
  </si>
  <si>
    <t>OPTION 3</t>
  </si>
  <si>
    <t>Sous Total OPTION 3</t>
  </si>
  <si>
    <t>OPTION 4</t>
  </si>
  <si>
    <t>Sous Total OPTION 4</t>
  </si>
  <si>
    <t>Consignation et dépose des alimentations existantes</t>
  </si>
  <si>
    <t>Fourreaux</t>
  </si>
  <si>
    <t>Alimentation serres annexes compris protection dans le TD serre</t>
  </si>
  <si>
    <t>Reprise du TGBT de l'institut pour la chaudière d'appoint</t>
  </si>
  <si>
    <t xml:space="preserve">Alimentation de l'alimentation pour le TD serre </t>
  </si>
  <si>
    <t>Ajout de la protection de la chaudière dans le TD serre</t>
  </si>
  <si>
    <t>Alimentation ouvrants motorisés</t>
  </si>
  <si>
    <t>Alimentation des organes de commandes</t>
  </si>
  <si>
    <t>Alimentation pompe</t>
  </si>
  <si>
    <t>Prise/Attente RJ45</t>
  </si>
  <si>
    <t>Détecteur de présence</t>
  </si>
  <si>
    <t>Basculement des Alimentations des deux serres annexes y compris les protections dans le nouveau TD</t>
  </si>
  <si>
    <t>Sous Total CONSIGNATION ET DEPOSE</t>
  </si>
  <si>
    <t xml:space="preserve">Repérage et déconsignation des deux départs des serres annexes </t>
  </si>
  <si>
    <t xml:space="preserve">Chemin de câble CFO/CFA dans le vide sanitaire </t>
  </si>
  <si>
    <t>Chemin de câble CFO/CFA dans la serre</t>
  </si>
  <si>
    <t>PHASE AVP</t>
  </si>
  <si>
    <t>Dépose partielle du TD existant</t>
  </si>
  <si>
    <t>Choisir entre
Mise en œuvre ou installation (M)
Fourniture (F)
ou Fourniture et mise en œuvre (F &amp; M)</t>
  </si>
  <si>
    <t>Indiquer les Entreprise(s) qui exerceraient la prestation</t>
  </si>
  <si>
    <r>
      <t xml:space="preserve">Volonté de mécénat
</t>
    </r>
    <r>
      <rPr>
        <b/>
        <i/>
        <sz val="9"/>
        <color indexed="8"/>
        <rFont val="Century Gothic"/>
        <family val="2"/>
      </rPr>
      <t>(cocher la/les case(s))</t>
    </r>
  </si>
  <si>
    <r>
      <t>Q</t>
    </r>
    <r>
      <rPr>
        <b/>
        <vertAlign val="subscript"/>
        <sz val="11"/>
        <color indexed="8"/>
        <rFont val="Century Gothic"/>
        <family val="2"/>
      </rPr>
      <t>BE</t>
    </r>
  </si>
  <si>
    <t>CHAUFFAGE</t>
  </si>
  <si>
    <t>2.1</t>
  </si>
  <si>
    <t xml:space="preserve">DEPOSE ET CURAGE </t>
  </si>
  <si>
    <t>Dépose et curage de l'ensemble des installations hydrauliques en chaufferie et dans la serre de Bary, y compris mesure spécifiques présence de plomb</t>
  </si>
  <si>
    <t>Neutralisation et évacuation de la cuve fioul, hors terrassement</t>
  </si>
  <si>
    <t>Local sous-station</t>
  </si>
  <si>
    <t xml:space="preserve">Pompe de relevage du puisard </t>
  </si>
  <si>
    <t xml:space="preserve">Panoplie raccordement en eau de puit comprenant robinet de puisage en sous-station </t>
  </si>
  <si>
    <t xml:space="preserve">Désembouage hydropneutamique des émetteurs des serres annexes </t>
  </si>
  <si>
    <t xml:space="preserve">Electricité </t>
  </si>
  <si>
    <t xml:space="preserve">Coffret DTU </t>
  </si>
  <si>
    <t xml:space="preserve">Armoire électrique chaufferie y compris raccordement électrique des équipements </t>
  </si>
  <si>
    <t>Luminaires Led étanches</t>
  </si>
  <si>
    <t>Interrupteur à voyant étanche</t>
  </si>
  <si>
    <t>Prise étanche</t>
  </si>
  <si>
    <t>Livraison d'énergie</t>
  </si>
  <si>
    <t xml:space="preserve">Remplacement de l'échangeur primaire hors lot </t>
  </si>
  <si>
    <t>PM</t>
  </si>
  <si>
    <t>Remplacement de l'armoire électrique primaire hors lot</t>
  </si>
  <si>
    <t>Vannes papillon Ø65 limite de prestation</t>
  </si>
  <si>
    <t>Collecteurs secondaires</t>
  </si>
  <si>
    <t>Séparateur de microbulles d'air ZEPARO Ø65</t>
  </si>
  <si>
    <t>Clarificateur magnétique PROMAIGA Q = 2.6 m³/h</t>
  </si>
  <si>
    <t>Vase d'expansion</t>
  </si>
  <si>
    <t>Filtre à tamis Ø65 y compris kit de pression différencielle</t>
  </si>
  <si>
    <t xml:space="preserve">Raccordements hydrauliques secondaires et accessoires en tubes acier noir Ø65 calorifugés </t>
  </si>
  <si>
    <t>Collecteur départ et retour acier noir Ø100 calorifugé</t>
  </si>
  <si>
    <t>Réseaux secondaires</t>
  </si>
  <si>
    <t>Pompe double de circulation</t>
  </si>
  <si>
    <t>Vanne trois voies de régulation</t>
  </si>
  <si>
    <t xml:space="preserve">Compteurs énerige </t>
  </si>
  <si>
    <t xml:space="preserve">Raccordements hydrauliques en canalisations acier noir calorifugées, y compris manchons antivibratiles, thermomètres, doigts de gants, vanne d'équilibrage, filtre à tamis et accessoires, etc… </t>
  </si>
  <si>
    <t>Emission émetteurs périphériques extérieurs</t>
  </si>
  <si>
    <t xml:space="preserve">Réalisation des émetteurs de la serre de Bary à l'identique de l'existant en tuyauteries acier inox 316 L </t>
  </si>
  <si>
    <t xml:space="preserve">PM </t>
  </si>
  <si>
    <t xml:space="preserve">Tuyauteries acier noir Ø50 en vide sanitaire depuis la sous-station </t>
  </si>
  <si>
    <t>Vannes d'isolement Ø50 à soupape</t>
  </si>
  <si>
    <t xml:space="preserve">Tubes Inox 316 L Ø100 </t>
  </si>
  <si>
    <t>Brides anti-dilatation Inox 316 L Ø100</t>
  </si>
  <si>
    <t>Calorifugeage classe 3 finition tôle isoxale pour les tronçons émergants en circulation</t>
  </si>
  <si>
    <t>Emission émetteurs cintrant le bassin intérieurs</t>
  </si>
  <si>
    <t xml:space="preserve">Tuyauteries acier noir Ø32 en vide sanitaire depuis la sous-station </t>
  </si>
  <si>
    <t>Vannes d'isolement Ø32 à soupape</t>
  </si>
  <si>
    <t xml:space="preserve">Tubes Inox 316 L Ø 65 cintrés </t>
  </si>
  <si>
    <t>Chauffage bassin périphérique</t>
  </si>
  <si>
    <t xml:space="preserve">Tuyauteries acier noir Ø20 en vide sanitaire depuis la sous-station </t>
  </si>
  <si>
    <t>Vannes d'isolement Ø20 à soupape</t>
  </si>
  <si>
    <t xml:space="preserve">Nourrices aller et retour y compris purgeur </t>
  </si>
  <si>
    <t xml:space="preserve">Tubes PER BAO immergés </t>
  </si>
  <si>
    <t>Chauffage bassin central</t>
  </si>
  <si>
    <t xml:space="preserve">Tuyauteries acier noir Ø25 en vide sanitaire depuis la sous-station </t>
  </si>
  <si>
    <t>Vannes d'isolement Ø25 à soupape</t>
  </si>
  <si>
    <t>Régulation GTC</t>
  </si>
  <si>
    <t>Passerelles de communication intégrée aux armoires électriques</t>
  </si>
  <si>
    <t xml:space="preserve">Mise en service et paramétrage dans la supervision du site </t>
  </si>
  <si>
    <t>Raccordement modbus TPC des équipements</t>
  </si>
  <si>
    <t>PM : Chemins de câbles au lot ELEC</t>
  </si>
  <si>
    <t>Options n°03 : Chaudière électrique secours</t>
  </si>
  <si>
    <t>Fourniture et mise en œuvre d'une chaudière LACAZE ENERGIE électrique 160 kW</t>
  </si>
  <si>
    <t xml:space="preserve">Protéction électrique 400 A  </t>
  </si>
  <si>
    <t>Création d'une panoplie de découplage</t>
  </si>
  <si>
    <t xml:space="preserve">Vannes d'isolement Ø65 </t>
  </si>
  <si>
    <t>Pompes de charge</t>
  </si>
  <si>
    <t>Options n°02 : Réféction des réseaux extérieurs</t>
  </si>
  <si>
    <t xml:space="preserve">PM : Hors tranchée </t>
  </si>
  <si>
    <t xml:space="preserve">Dépose des canalisations extérieures existantes </t>
  </si>
  <si>
    <t xml:space="preserve">Fourniture et mise en œuvre de canalisations pré isolées Ø32 A/R </t>
  </si>
  <si>
    <t>Sous total CHAUFFAGE (Hors options) HT</t>
  </si>
  <si>
    <t>Sous total CHAUFFAGE (Avec options) HT</t>
  </si>
  <si>
    <t xml:space="preserve">VENTILATION </t>
  </si>
  <si>
    <t>Ventilation chaufferie</t>
  </si>
  <si>
    <t>PM remplacement des grilles de la chaufferie hors lot</t>
  </si>
  <si>
    <t>Réalisation d'un plénum inox pour la VB</t>
  </si>
  <si>
    <t>Ventilation de la serre</t>
  </si>
  <si>
    <t xml:space="preserve">Fourniture et mise en œuvre d'un brasseur d'air hiver suspendu </t>
  </si>
  <si>
    <t>Msie en œuvre d'un supportage</t>
  </si>
  <si>
    <t>Options n°3 : Motorisation des ouvrants</t>
  </si>
  <si>
    <t xml:space="preserve">PM motorisation des ouvrants hors lot </t>
  </si>
  <si>
    <t>Raccordement CFA des moteurs et paramètrage de la GTC</t>
  </si>
  <si>
    <t>Sous total VENTILATION</t>
  </si>
  <si>
    <t>PLOMBERIE</t>
  </si>
  <si>
    <t xml:space="preserve">Alimentation </t>
  </si>
  <si>
    <t xml:space="preserve">Dépose du coffret de régulation d'arrosage </t>
  </si>
  <si>
    <t xml:space="preserve">Dépose et curage de l'ensemble des installations de plomberie en chaufferie et dans la serre de Bary et évacuation en décharge spécialisée </t>
  </si>
  <si>
    <t xml:space="preserve">Alimentation en eau de puit </t>
  </si>
  <si>
    <t>Réféction de l'alimentation en eau de puit depuis pénétration existante y compris isolement déconnection et comptage</t>
  </si>
  <si>
    <t xml:space="preserve">Raccordement en tuyauterie acier galvanisé du robinet de puisage en chaufferie et du robinet de puisage pour arrosage dans la serre y compris équipements d'isolement, de déconnection  et de comptage </t>
  </si>
  <si>
    <t>Fourniture et mise en œuvre de 3 points de puisage à clé amovible, aspect acier inox</t>
  </si>
  <si>
    <t xml:space="preserve">PM : Identification "EAU NON POTABLE" à proximité de chaque point de puisage </t>
  </si>
  <si>
    <t>Assainissement</t>
  </si>
  <si>
    <t xml:space="preserve">Cuvelage du puisard (hors lot) </t>
  </si>
  <si>
    <t>Fourniture de la canalisation de refoulement de la pompe de relevage PEHD Ø32</t>
  </si>
  <si>
    <t xml:space="preserve">Fourniture d'une citerne de stockage des eaux usées 5m³ équipée d'une sonde de report de niveau raccordée sur GTC (mise en œuvre au lot VRD) </t>
  </si>
  <si>
    <t xml:space="preserve">Option n°01 : Mise en œuvre d'un système de collecte des eaux pluviales </t>
  </si>
  <si>
    <t xml:space="preserve">Fourniture d'une citerne de stockage des eaux pluviales 5m³ équipée d'une sonde de report de niveau raccordée sur GTC et d'une pompee immergée (mise en œuvre au lot VRD) </t>
  </si>
  <si>
    <t>Fourniture de la canalisation d'alimentation en eau pluviale pour arrosage</t>
  </si>
  <si>
    <t xml:space="preserve">Raccordement en bypass du point de puisage de la serre </t>
  </si>
  <si>
    <t>Création d'une panoplie bypassable pour l'arrosage y compris filtration</t>
  </si>
  <si>
    <t xml:space="preserve">Sous total PLOMBERIE (hors option) </t>
  </si>
  <si>
    <t xml:space="preserve">Sous total PLOMBERIE (avec option) </t>
  </si>
  <si>
    <t>Total CVC-PLB hors options</t>
  </si>
  <si>
    <t>Total CVC-PLB avec toutes options</t>
  </si>
  <si>
    <t>TOTAL CVC-PLB HT</t>
  </si>
  <si>
    <t>TOTAL CVC-PLB-CFO/CFA TTC</t>
  </si>
  <si>
    <t>Divers</t>
  </si>
  <si>
    <t>Equilibrage des réseaux de chauffage</t>
  </si>
  <si>
    <t xml:space="preserve">Etudes d'exécution - DOE </t>
  </si>
  <si>
    <t>Quantité</t>
  </si>
  <si>
    <t>INSTALLATIONS DE CHANTIER - VRD - MACONNERIE - ETANCHEITE</t>
  </si>
  <si>
    <t>Durée chantier</t>
  </si>
  <si>
    <t>INSTALLATIONS DE CHANTIER</t>
  </si>
  <si>
    <t>ETAT DES LIEUX</t>
  </si>
  <si>
    <t>forfait</t>
  </si>
  <si>
    <t>PANNEAU DE CHANTIER</t>
  </si>
  <si>
    <t>Transport aller et pose</t>
  </si>
  <si>
    <t>Entretien pour la durée des travaux</t>
  </si>
  <si>
    <t>mois</t>
  </si>
  <si>
    <t>Dépose et transport retour</t>
  </si>
  <si>
    <t>BUNGALOW VESTIAIRES</t>
  </si>
  <si>
    <t>Location, entretien, maintenance</t>
  </si>
  <si>
    <t>BUNGALOWS REFECTOIRE - BUREAU DE CHANTIER</t>
  </si>
  <si>
    <t>BUNGALOWS SANITAIRES</t>
  </si>
  <si>
    <t>RACCORDEMENTS CANTONNEMENT DE CHANTIER</t>
  </si>
  <si>
    <t>Eau</t>
  </si>
  <si>
    <t>Electricité</t>
  </si>
  <si>
    <t>Egout</t>
  </si>
  <si>
    <t>Location, entretien, maintenance, consommations</t>
  </si>
  <si>
    <t>PROTECTION DES SOLS</t>
  </si>
  <si>
    <t>Pour circulation des engins vers la serre  &amp; aménagement zone de stockage</t>
  </si>
  <si>
    <t>Mise en place en début de chantier et remaniements en cours de travaux</t>
  </si>
  <si>
    <t>m2</t>
  </si>
  <si>
    <t>Dépose et évacuation</t>
  </si>
  <si>
    <t>CLOTURES - PALISSADES - ACCES</t>
  </si>
  <si>
    <t>Clôtures grillagées 2m ht. avec filet occultant</t>
  </si>
  <si>
    <t>Palissades et installations sur rue</t>
  </si>
  <si>
    <t>Fourniture et pose d'un portail</t>
  </si>
  <si>
    <t>u</t>
  </si>
  <si>
    <t>Barbelés en partie haute ou autre système anti-intrusion</t>
  </si>
  <si>
    <t>Mise en œuvre de rampes/passerelles de franchissement</t>
  </si>
  <si>
    <t>- pour trottoir</t>
  </si>
  <si>
    <t>- pour passage au-dessus des fondations / 1eres assises du mur bahut déposé</t>
  </si>
  <si>
    <t>Dépose des aménagements provisoires en fin de travaux</t>
  </si>
  <si>
    <t>BRANCHEMENTS ELECTRIQUES DE CHANTIER</t>
  </si>
  <si>
    <t>et éclairage</t>
  </si>
  <si>
    <t>Branchement sur réseau et comptage, armoire principale</t>
  </si>
  <si>
    <t>Armoire de chantier secondaire compris câblage</t>
  </si>
  <si>
    <t>Eclairage des zones d'interventions intérieures</t>
  </si>
  <si>
    <t>Location et maintenance de l'ensemble des équipements</t>
  </si>
  <si>
    <t>Dépose et repli de l'ensemble des équipements</t>
  </si>
  <si>
    <t>BRANCHEMENTS EN EAU</t>
  </si>
  <si>
    <t>pour zones de chantier</t>
  </si>
  <si>
    <t>Point de puisage principal, cis branchement sur réseau et comptage</t>
  </si>
  <si>
    <t>Point de puisage secondaire pour chantier</t>
  </si>
  <si>
    <t>AMENAGEMENT ACCES SUR RUE DE L'UNIVERSITE (SUD)</t>
  </si>
  <si>
    <t>Accompagnement pour dépose de la grille de clôture, descellements</t>
  </si>
  <si>
    <t>hors lot</t>
  </si>
  <si>
    <t>pris en charge par le MOA</t>
  </si>
  <si>
    <t>Dépose du mur bahut en conservation (couvertine et 2 assises) compris dévégétalisation, démoussage, décrottage</t>
  </si>
  <si>
    <t>Repose du mur bahut en conservation (couvertine et 2 assises)</t>
  </si>
  <si>
    <t>Provision pour remplacement de pierre et ragréages sur mur</t>
  </si>
  <si>
    <t>Accompagnement pour repose de la grille de clôture, scellements</t>
  </si>
  <si>
    <t>Nota : Les tailles et coupes de végétation laissées à la responsabilité du jardin botanique</t>
  </si>
  <si>
    <t>REMISE EN ETAT DES SOLS</t>
  </si>
  <si>
    <t>En fin d'intervention</t>
  </si>
  <si>
    <t>Reprofilage des sol &amp; réparation des sols stabilisés / gravillonnés</t>
  </si>
  <si>
    <t>Engazonnement, replantage de la végétation</t>
  </si>
  <si>
    <t>MACONNERIE PIERRE-DE-TAILLE</t>
  </si>
  <si>
    <t>EXTERIEURS</t>
  </si>
  <si>
    <t>PIERRE-DE-TAILLE - GRES</t>
  </si>
  <si>
    <t>Maçonneries en pierre de taille de la serre, du pavillon d'entrée, du local chaufferie et de la cheminée</t>
  </si>
  <si>
    <t>Caractérisation des pierres, essais, calepin</t>
  </si>
  <si>
    <t>Nettoyage des maçonneries, dévégétalisation, traitement biocide</t>
  </si>
  <si>
    <t>* Maçonneries périphériques de la serre</t>
  </si>
  <si>
    <t>* Chaufferie &amp; cheminée</t>
  </si>
  <si>
    <t>* Pavillon d'entrée</t>
  </si>
  <si>
    <t>Rejointoiement</t>
  </si>
  <si>
    <t>Dépose de pierre sans conservation</t>
  </si>
  <si>
    <t>* en condition normale</t>
  </si>
  <si>
    <t>m3</t>
  </si>
  <si>
    <t>* supplément ne pouvant être attaqué par le dessus ou refouillement nécessaire</t>
  </si>
  <si>
    <t>Dépose de pierre en conservation</t>
  </si>
  <si>
    <t>* sujétion pour complément provisoire du vide entre parois du bassin périphérique et mur extérieur afin de faciliter les déposes/reposes</t>
  </si>
  <si>
    <t>Fourniture de pierre en grès des Vosges et d'alsace</t>
  </si>
  <si>
    <t>* grès rose</t>
  </si>
  <si>
    <t>* grès blanc-jaune</t>
  </si>
  <si>
    <t>Taille de parement uni et mouluré sur pierre neuve</t>
  </si>
  <si>
    <t>* Taille de parement Uni (layée, smillée ou bouchardée)</t>
  </si>
  <si>
    <t>TPU</t>
  </si>
  <si>
    <t>* Taille de parement Mouluré</t>
  </si>
  <si>
    <t>TPM</t>
  </si>
  <si>
    <t>Pose-repose de pierre neuve et ancienne</t>
  </si>
  <si>
    <t>* supplément par incrustement isolé ou contigu</t>
  </si>
  <si>
    <t>Bouchons - greffes en pierre en recherche</t>
  </si>
  <si>
    <t>Ragréages mortier en recherche</t>
  </si>
  <si>
    <t>Dessalement par compresses en recherche (soubassements)</t>
  </si>
  <si>
    <t>Consolidation de surface au silicate d'éthyle</t>
  </si>
  <si>
    <t>dm2</t>
  </si>
  <si>
    <t>Goujonnage-collage de pierres fracturées à conserver</t>
  </si>
  <si>
    <t>MACONNERIE - DIVERS</t>
  </si>
  <si>
    <t>Coulis de confortation interne des maçonneries</t>
  </si>
  <si>
    <t>kg</t>
  </si>
  <si>
    <t>Remaillage de fissures sur maçonneries conservées en place</t>
  </si>
  <si>
    <t>ens</t>
  </si>
  <si>
    <t>PAVILLON D'ACCES</t>
  </si>
  <si>
    <t>SOLS</t>
  </si>
  <si>
    <t>Restauration des sols conservés, nettoyage, consolidateur de surface / minéralisant, injection des fissures</t>
  </si>
  <si>
    <t>Remplacement du seuil de la porte extérieure en grès</t>
  </si>
  <si>
    <t>ENDUITS</t>
  </si>
  <si>
    <t>Purge et réfection des enduits (plâtre et chaux)</t>
  </si>
  <si>
    <t>Finition par peinture minérale ou badigeon</t>
  </si>
  <si>
    <t>PLAFOND</t>
  </si>
  <si>
    <t>Purge du plafond existant</t>
  </si>
  <si>
    <t>Plafond plâtre sur lattis posé sur la sous-face du support bois mis en œuvre par le charpentier en sous-face de la charpente</t>
  </si>
  <si>
    <t>Mise en peinture</t>
  </si>
  <si>
    <t>LINTEAUX DE BAIES</t>
  </si>
  <si>
    <t>Décapage, passivation, traitement, peinture des linteaux métal (ou bois) après purge des enduits</t>
  </si>
  <si>
    <t>Porte extérieure</t>
  </si>
  <si>
    <t>Porte vers chaufferie</t>
  </si>
  <si>
    <t>Fenêtre</t>
  </si>
  <si>
    <t>Porte vers serre</t>
  </si>
  <si>
    <t>Provision pour remplacement-renforcement de linteaux</t>
  </si>
  <si>
    <t>2u</t>
  </si>
  <si>
    <t>DIVERS</t>
  </si>
  <si>
    <t>Descellement et dépose des profilés métalliques support de l'ancien conduit de vase d'expansion au plafond</t>
  </si>
  <si>
    <t>Dépose du bouchement de la fenêtre</t>
  </si>
  <si>
    <t>Purge des aménagements obsolètes non conservés dans le projet (armoire, placard, etc…)</t>
  </si>
  <si>
    <t>Accompagnement menuisier pour scellements, descellements, calfeutrements</t>
  </si>
  <si>
    <t>UMO</t>
  </si>
  <si>
    <t>LOCAL CHAUFFERIE</t>
  </si>
  <si>
    <t>Interventions à réaliser après désamiantage et dépose intégrale des équipements et réseaux par les lots techniques</t>
  </si>
  <si>
    <t>Démolition socles et conduits/gaines maçonnées</t>
  </si>
  <si>
    <t>Démolition partielle ou intégrale  de la chape armée / dallage</t>
  </si>
  <si>
    <t>Accompagnement pour cheminement des réseaux et réalisation d'une fosse de relevage étanche</t>
  </si>
  <si>
    <t>Fourniture d'un tampon béton ou fonte pour la fosse de relevage</t>
  </si>
  <si>
    <t>Réfection du dallage en raccord avec les parties conservées</t>
  </si>
  <si>
    <t>EMMARCHEMENTS</t>
  </si>
  <si>
    <t>Marches entre pavillon d'entrée et local chaufferie</t>
  </si>
  <si>
    <t>Démolition des marches et support existants</t>
  </si>
  <si>
    <t>Réfection des marches en B.A., compris support</t>
  </si>
  <si>
    <t>Bandes podotactiles antidérapantes en nez de marches et sur palier haut</t>
  </si>
  <si>
    <t>non prévu</t>
  </si>
  <si>
    <t>sous dalle béton</t>
  </si>
  <si>
    <t>Purge de l'enduit</t>
  </si>
  <si>
    <t>Mise en œuvre d'un plafond en plaques de plâtre ou réalisation d'un enduit</t>
  </si>
  <si>
    <t>Finition</t>
  </si>
  <si>
    <t>ACCOMPAGNEMENT RESEAUX</t>
  </si>
  <si>
    <t>Réalisation de calfeutrement/bouchements CF au droit des passages de réseaux vers le local chaufferie</t>
  </si>
  <si>
    <t>Sujétion pour élargissement de la reservation existante par refouillement et remplacement/ajout de linteau</t>
  </si>
  <si>
    <t>CHEMINEE</t>
  </si>
  <si>
    <t>Aucune intervention prévue sur le conduit de cheminée en briques extérieur, ni son couronnement</t>
  </si>
  <si>
    <t>SERRE</t>
  </si>
  <si>
    <t>SEUIL ET MARCHES AU NIVEAU DE L'ACCES</t>
  </si>
  <si>
    <t xml:space="preserve">Restauration des marches </t>
  </si>
  <si>
    <t>Révision des cadres de regards recevant les tampons (2u)</t>
  </si>
  <si>
    <t>CIRCULATION INTER-BASSINS</t>
  </si>
  <si>
    <t>Restauration des sols conservés, nettoyage, consolidateur de surface, injection des fissures</t>
  </si>
  <si>
    <t>Provision pour démolition-réfection en raccord avec l'existant pour faciliter le passage des réseaux côté nord</t>
  </si>
  <si>
    <t>Restitution cadre de regard sur carneau avec feuillure pour recevoir trappe</t>
  </si>
  <si>
    <t>BASSIN CENTRAL</t>
  </si>
  <si>
    <t>Fond (compris parois verticales en milieu de bassin pour surpronfondeur)</t>
  </si>
  <si>
    <t>Nettoyage, dévégétalisation</t>
  </si>
  <si>
    <t>Réparation du support par consolidation et ragréages en recherche ou purge-réfection intégrale de l'enduit</t>
  </si>
  <si>
    <t>Injection de fissures</t>
  </si>
  <si>
    <t>Provision pour ouverture-fermeture du carneau sous le bassin en accompagnement des lots fluides</t>
  </si>
  <si>
    <t>Relevés périphériques (3 faces)</t>
  </si>
  <si>
    <t>compris petit bassin en demi lune</t>
  </si>
  <si>
    <t>Ouvertures des fissures, injection, ragréages en raccord</t>
  </si>
  <si>
    <t xml:space="preserve">Descellement et réparations en raccord au droit des anciennes pattes de fixation des tuyaux périphériques </t>
  </si>
  <si>
    <t>Remplissage fond du bassin en sable enrobant les réseaux + briques en terre cuite disposées entre les tubes de chauffage sur 8 à 10 cm ht.</t>
  </si>
  <si>
    <t>Sable enrobant les réseaux + briques en terre cuite disposées librement entre les tubes de chauffage</t>
  </si>
  <si>
    <t>Réalisation d'un petit acrotère maçonné en briques scellés au niveau supérieur du relevé de la cuvette centrale, retenant le sable de la partie périphérique du bassin</t>
  </si>
  <si>
    <t>BASSIN PERIPHERIQUE</t>
  </si>
  <si>
    <t>Fond</t>
  </si>
  <si>
    <t>Provision pour ouverture-fermeture du carneau sous le bassin en accompagnement des lots fluides (côté nord)</t>
  </si>
  <si>
    <t>Relevés périphériques</t>
  </si>
  <si>
    <t>Ouvertures des fissures, injection, ragréages en raccord - sur mur côté circulation</t>
  </si>
  <si>
    <t>Remplissage fond du bassin en sable enrobant les réseaux sur 8 à 10cm ht.</t>
  </si>
  <si>
    <t>ENCADREMENT PORTE D'ACCES</t>
  </si>
  <si>
    <t>Restauration de l'encadrement de la porte en grès gros grain (conglomérat type rocaille) , comprenant nettoyage, consolidation, ragréages remplacement d'éléments en recherche et coulinage au besoin</t>
  </si>
  <si>
    <t>ETANCHEITE DES BASSIN</t>
  </si>
  <si>
    <t>Etanchéité en résine polyester armée de fibre de verre multicouches formant coque non dépendante du support, compris sujétion pour présence de réseaux, bondes, siphons, etc…</t>
  </si>
  <si>
    <t>Installations spécifiques aux interventions, chauffage, protections</t>
  </si>
  <si>
    <t>Bassin central</t>
  </si>
  <si>
    <t>Le fond</t>
  </si>
  <si>
    <t>Le relevé périphérique</t>
  </si>
  <si>
    <t>Bassin périphérique</t>
  </si>
  <si>
    <t>Les relevés périphériques</t>
  </si>
  <si>
    <t>Contrôle qualité et épreuves d'étanchéité à l'eau</t>
  </si>
  <si>
    <t>VRD - TRAVAUX DE BASE</t>
  </si>
  <si>
    <t>DRAINAGE</t>
  </si>
  <si>
    <t xml:space="preserve">Drain périphérique </t>
  </si>
  <si>
    <t>Fouilles en tranchées, cis précautions au droit des réseaux enterrés existants</t>
  </si>
  <si>
    <t>60x80cm env.</t>
  </si>
  <si>
    <t>Nettoyage et restauration maçonneries enterrées</t>
  </si>
  <si>
    <t>Mise en œuvre d'un drain comprenant cunette, drain, géotextile, delta drain</t>
  </si>
  <si>
    <t>Remblai en matériau drainant (grès rose des Vosges en surface)</t>
  </si>
  <si>
    <t>Remblai en terre végétale issue des déblais et reprofilage de terrain au droit du drain</t>
  </si>
  <si>
    <t>Plinthe séparative des terres et du remblais drainant type planche bois brut</t>
  </si>
  <si>
    <t>Supplément pour mise en place de regards de visite préfabriqués avec tampons en grès</t>
  </si>
  <si>
    <t>Tranchée de diffusion des EP drainées dans la terre côté ouest</t>
  </si>
  <si>
    <t>100x100cm env.</t>
  </si>
  <si>
    <t>Mise en œuvre d'un drain de diffusion des eaux collectées</t>
  </si>
  <si>
    <t>Remblai en matériau drainant</t>
  </si>
  <si>
    <t>Remblai en terre végétale issue des déblais au-dessus, profilage du terrain</t>
  </si>
  <si>
    <t>RESEAUX ENTERRES</t>
  </si>
  <si>
    <t>Tranchée au nord / nord-ouest - Réseau EP - réseaux vidange chauffage</t>
  </si>
  <si>
    <t>Dépose des sols pavés et bordures  en conservation côté nord compris forme de pose avec précaution au droit des plantations attenantes à la circulation</t>
  </si>
  <si>
    <t>80x100cm moy.</t>
  </si>
  <si>
    <t>Réseaux d'évacuation EP sur lit de sable</t>
  </si>
  <si>
    <t>Réseaux vidange chauffage</t>
  </si>
  <si>
    <t>au lot plomberie</t>
  </si>
  <si>
    <t>Remplacement des regards en pied de chute des DEP avec tampon en grès</t>
  </si>
  <si>
    <t>Supplément pour mise en place de regards de visite avec tampons préfabriqués</t>
  </si>
  <si>
    <t>Remblais cis grillage avertisseur</t>
  </si>
  <si>
    <t>Réfection des sols pavés et bordure au nord</t>
  </si>
  <si>
    <t>Evacuation cuve à fioul enterrée côté ouest - remplacement par cuve de vidange réseau de chauffage</t>
  </si>
  <si>
    <t>Déblais mécaniques puis manuels au droit de la cuve compris démolition d'ouvrages maçonnés rentrontrés lors des fouilles</t>
  </si>
  <si>
    <t>Evacuation de la cuve et des réseaux rencontrés lors des fouilles</t>
  </si>
  <si>
    <t>Remplacement par cuve fournie par le lot plomberie</t>
  </si>
  <si>
    <t>Regard + grille sur cuve</t>
  </si>
  <si>
    <t>Apport de terre complémentaire au besoin</t>
  </si>
  <si>
    <t>Réseau drain : liaison drains en pied de bâtiment et tranchée diffusante à l'ouest</t>
  </si>
  <si>
    <t>60x90cm moy.</t>
  </si>
  <si>
    <t>Accompagnements lots fluides pour cheminement réseaux à l'intérieur des bâtiments</t>
  </si>
  <si>
    <t>Forages</t>
  </si>
  <si>
    <t>Accompagnement pour percement et scellement des éléments de fixation des tuyauteries</t>
  </si>
  <si>
    <t>Accompagnement à l'intérieur des LT</t>
  </si>
  <si>
    <t>TOTAL</t>
  </si>
  <si>
    <t>Montant H.T. =</t>
  </si>
  <si>
    <t>T.V.A. 20% =</t>
  </si>
  <si>
    <t>Montant T.T.C. =</t>
  </si>
  <si>
    <t>PSE n°1 : RECUPERATION DES EAUX DE PLUIE DE LA SERRE DE BARY &amp; DES SERRES ANNEXES</t>
  </si>
  <si>
    <t>VRD - MOINS-VALUE SUR TRAVAUX DE BASE</t>
  </si>
  <si>
    <t>VRD - TRAVAUX OPTIONNELS - 1</t>
  </si>
  <si>
    <t>CANIVEAUX ET DRAINS</t>
  </si>
  <si>
    <t xml:space="preserve">Caniveau et drain périphérique </t>
  </si>
  <si>
    <t>Fourniture et pose d'un caniveau à grille en pose sur socle et épaulement béton</t>
  </si>
  <si>
    <t>Réseaux nord / ouest - Réseau EP &amp; réseaux vidange chauffage</t>
  </si>
  <si>
    <t>Remplacement des regards en pied de chute des DEP</t>
  </si>
  <si>
    <t>Cuve complémentaire de collecte des EP au sud-ouest</t>
  </si>
  <si>
    <t>Déblais mécaniques, compris précautions vis-à-vis des réseaux enterrés existants</t>
  </si>
  <si>
    <t>Pose de la cuve fournie par le lot plomberie</t>
  </si>
  <si>
    <t>Réseau drain/caniveaux : liaison drains-caniveaux  en pied de serre et cuve de collecte</t>
  </si>
  <si>
    <t>Réseaux d'évacuation EP sur lit de sable compris raccordement à la cuve</t>
  </si>
  <si>
    <t>Collecte EP serre annexe ouest</t>
  </si>
  <si>
    <t>Remplacement des gouttières pendantes en zinc à l'égout de la serre avec modification de la pente pour écoulement vers le sud uniquement
Système de fixation des crochets à l'égout de la serre suivant principe existant</t>
  </si>
  <si>
    <t>Remplacement des descentes en zinc diam. 80</t>
  </si>
  <si>
    <t>Forage dans chéneaux / cour anglaises maçonnées, compris calfeutrement étanche au droit d passage de descente</t>
  </si>
  <si>
    <t>50x70cm moy.</t>
  </si>
  <si>
    <t>Réseaux d'évacuation EP sur lit de sable cis raccordement à la cuve</t>
  </si>
  <si>
    <t>Collecte EP serre annexe est</t>
  </si>
  <si>
    <t>PSE n°2 : Remplacement des réseaux de chauffage des serres annexes</t>
  </si>
  <si>
    <t>VRD - TRAVAUX OPTIONNELS - 2</t>
  </si>
  <si>
    <t>RESEAUX DE CHAUFFAGE ENTERRES</t>
  </si>
  <si>
    <t>Serre annexe Ouest</t>
  </si>
  <si>
    <t xml:space="preserve">Barrière et clôtures complémentaires </t>
  </si>
  <si>
    <t>Purge des revêtements stabilisés/gravillonnés des allées et dépose de bordures en conservation</t>
  </si>
  <si>
    <t>100x130cm moy.</t>
  </si>
  <si>
    <t>Réseaux chauffage en dépose / remplacement</t>
  </si>
  <si>
    <t>Réfection des sols stabilisés/gravillonnés et repose des bordures déposées</t>
  </si>
  <si>
    <t>Remise en état terrain - reprofilage (hors ré-engazonnement et plantations)</t>
  </si>
  <si>
    <t>Accompagnement pour passage / calfeutrement de réseaux vers l'intérieur de la serre au niveau des maçonneries</t>
  </si>
  <si>
    <t>Serre annexe Est</t>
  </si>
  <si>
    <t>ESTIMATION STRUCTURE - SERRE DE BARY</t>
  </si>
  <si>
    <t>Ind. 00</t>
  </si>
  <si>
    <t>LOT 01 - INSTALLATION CHANTIER - FONDATIONS</t>
  </si>
  <si>
    <t>Poste</t>
  </si>
  <si>
    <t>Volonté de mécénat
(cocher la/les case(s))</t>
  </si>
  <si>
    <t>Total H.T.</t>
  </si>
  <si>
    <t>FRAIS GÉNÉRAUX</t>
  </si>
  <si>
    <t>1.1</t>
  </si>
  <si>
    <t>Installation de chantier (dans l'emprise du site)</t>
  </si>
  <si>
    <t>1.2</t>
  </si>
  <si>
    <t>Études EXE</t>
  </si>
  <si>
    <t>FONDATIONS ET PLANCHER BAS</t>
  </si>
  <si>
    <t>Fondations</t>
  </si>
  <si>
    <t>Mission G3</t>
  </si>
  <si>
    <t>Mission géotechnique G3</t>
  </si>
  <si>
    <t>Reprise en sous-œuvre du muret</t>
  </si>
  <si>
    <t>Reprise / renforcement du muret en sousœuvre</t>
  </si>
  <si>
    <t>Stabilisation sous le muret</t>
  </si>
  <si>
    <t>Stabilisation des bassins</t>
  </si>
  <si>
    <t>Stabilisation du bassin central par injections</t>
  </si>
  <si>
    <t>m²</t>
  </si>
  <si>
    <t>Stabilisation de la circulation par injections</t>
  </si>
  <si>
    <t>Stabilisation des bassins périphériques par injections</t>
  </si>
  <si>
    <t xml:space="preserve">Supports occultation </t>
  </si>
  <si>
    <t>Plots supports occultation - fondation vissée yc platine tête de pieu</t>
  </si>
  <si>
    <t>2.2</t>
  </si>
  <si>
    <t>Réseaux enterrés</t>
  </si>
  <si>
    <t>TOTAL LOT 01 - INSTALLATION CHANTIER - FONDATIONS</t>
  </si>
  <si>
    <t>DEPLOMBAGE SERRE</t>
  </si>
  <si>
    <t>DECAPAGE - DEPLOMBAGE DE LA SERRE ET RETRAIT VITRAGE</t>
  </si>
  <si>
    <t>INSTALLATIONS SPECIFIQUES ET TRAVAUS PREPARATOIRES</t>
  </si>
  <si>
    <t>Etablissement et transmission du mode opératoire</t>
  </si>
  <si>
    <t>Sas de décontamination</t>
  </si>
  <si>
    <t>Aménagement de sas d'accès, zone tampon, zone de stockage des déchets</t>
  </si>
  <si>
    <t>ECHAFAUDAGES ET MOYENS D'ACCES</t>
  </si>
  <si>
    <t>Echafaudages et planchers de travail intérieurs (pour intervention par le dessous)</t>
  </si>
  <si>
    <t>Emprise au sol : 105,00m2</t>
  </si>
  <si>
    <t>Location, entretien, remaniements</t>
  </si>
  <si>
    <t>Nota : pas de parapluie prévu, les interventions se feront seulement lors de périodes météorologiques favorables</t>
  </si>
  <si>
    <t>PROTECTIONS ET ISOLATION DE ZONES DE TRAVAUX</t>
  </si>
  <si>
    <t>Protection de l'intérieur de la serre (sols, bassins, etc…)</t>
  </si>
  <si>
    <t>env. 200,00m2 dév.</t>
  </si>
  <si>
    <t>Confinement pour prévenir la dispersion des poussières contenant du plomb au cours de la dépose des ouvrages
a réaliser en une ou plusieurs fois suivant méthodologie retenue par l'entreprise</t>
  </si>
  <si>
    <t>Nettoyage et aspiration THE après retrait des protections et confinement, à l'intérieur et aux abords extérieurs de la serre avant libération aux autres entreprises</t>
  </si>
  <si>
    <t>Contrôles par tests lingette en cours de travaux et après libération de la zone</t>
  </si>
  <si>
    <t>RETRAIT DES VERRES ET DECAPAGE</t>
  </si>
  <si>
    <t>Purge des mastics et dépose des verres sans soucis de conservation</t>
  </si>
  <si>
    <t>Décapage de la peinture plombée de l'ensemble de la structure métallique de la serre</t>
  </si>
  <si>
    <t>LOT 02B FACADE</t>
  </si>
  <si>
    <t>Numéro</t>
  </si>
  <si>
    <t>Moyens de levage</t>
  </si>
  <si>
    <t>Echaffaudage - Hors lot</t>
  </si>
  <si>
    <t>%</t>
  </si>
  <si>
    <t>Relevé de l'ensemble de la structure pour établissement des plans EXE</t>
  </si>
  <si>
    <t>Plans et Etudes d'exécution (notes de calculs, etc… inclus)</t>
  </si>
  <si>
    <t>Provision pour tests verre (à définir, garde corps, convenance…)</t>
  </si>
  <si>
    <t>Provision pour tests verre (compatibilité feuilletage et intercalaire avec pose à bain de mastic)</t>
  </si>
  <si>
    <t>Provision pour tests verre (vieillissement intercalaire bord libre)</t>
  </si>
  <si>
    <t>Provision échantillons</t>
  </si>
  <si>
    <t>Provision prototype</t>
  </si>
  <si>
    <t>VERRERIE / MIROITERIE</t>
  </si>
  <si>
    <t>Founiture et pose de la verrière (HORS ECHAFAUDAGE)</t>
  </si>
  <si>
    <t>Fourniture verre</t>
  </si>
  <si>
    <t>Pose du verre en écailles - Pose à bain de mastic (avec agrafes) (3 ouvriers temps plein, 70€ HT/h sur 4 semaines, 10m²/j)</t>
  </si>
  <si>
    <t>Pose en écaille : inclus</t>
  </si>
  <si>
    <t>Palonnier + levage</t>
  </si>
  <si>
    <t>Profilés métallique, ajustement, reprise, percement/taraudage, support de cale</t>
  </si>
  <si>
    <t>Tirage des joints silicone, fond de joint, cale, capot</t>
  </si>
  <si>
    <t>Bavette</t>
  </si>
  <si>
    <t>Provision collerette tête lanterneau</t>
  </si>
  <si>
    <t>Refection des ouvrants - Plus value sur le poste 2.1</t>
  </si>
  <si>
    <t>Ouvrant hauts existants</t>
  </si>
  <si>
    <t>Ouvrants bas existants</t>
  </si>
  <si>
    <t>Fourniture et pose du verre - Inclus au poste 2.1</t>
  </si>
  <si>
    <t>Peinture anticorrosion et finition inclus</t>
  </si>
  <si>
    <t>2.3</t>
  </si>
  <si>
    <t>Création de nouveaux ouvrants - Plus value sur le poste 2.1</t>
  </si>
  <si>
    <t>Ouvrants hauts supplémentaires</t>
  </si>
  <si>
    <t>Ouvrants bas supplémentiares</t>
  </si>
  <si>
    <t>2.5</t>
  </si>
  <si>
    <t>Occultations</t>
  </si>
  <si>
    <t>Poteaux en T 80x8mm - Compris platine d'about. Prolongement haut de l'ame et d'une seule aile. Inox 316L microbillé</t>
  </si>
  <si>
    <t>Double cornière 60x6mm pour former profil Z, zupport de rails.  Inox 316L microbillé</t>
  </si>
  <si>
    <t>Profil tubulaire rond creux 48,3x5mm.  Inox 316L microbillé</t>
  </si>
  <si>
    <t>Rails métalliques, supports de claies</t>
  </si>
  <si>
    <t>Assemblages - 15%</t>
  </si>
  <si>
    <t>Claies en bois</t>
  </si>
  <si>
    <t>Fourniture système roulant et poulies</t>
  </si>
  <si>
    <t xml:space="preserve">Pose - 5j 3 ouvriers à 70€/h </t>
  </si>
  <si>
    <t>Pose - engin de levage</t>
  </si>
  <si>
    <t>TOTAL LOT 02 - CHARPENTE METALLIQUE - VERRIERE - SERRURIE</t>
  </si>
  <si>
    <t>Option - Motorisation des ouvrants - Plus value sur le poste 2.1</t>
  </si>
  <si>
    <t>Motorisation des ouvrants</t>
  </si>
  <si>
    <t>Ajout de pattes pour fixation des moteurs</t>
  </si>
  <si>
    <t>LOT 02A - CHARPENTE METALLIQUE - VERRIERE - SERRURIE</t>
  </si>
  <si>
    <t>Amenée du matériel</t>
  </si>
  <si>
    <t>Zone de stockage</t>
  </si>
  <si>
    <t>Protection du sol</t>
  </si>
  <si>
    <t>Protection des ouvrages</t>
  </si>
  <si>
    <t>Moyen de levage (seulement pour le lot STR)</t>
  </si>
  <si>
    <t>Evacuation des installations prorpres au lot en fin de chantier</t>
  </si>
  <si>
    <t>Participation au compte PRO-RATA</t>
  </si>
  <si>
    <t>Etaiement</t>
  </si>
  <si>
    <t>Relevé de l'ensemble de la structure pour établissement des plans EXE (Hors lot)</t>
  </si>
  <si>
    <t>Plans et Etudes d'exécution ( compris Note de calcul des renforcements et de la stabilité générale de la serre)</t>
  </si>
  <si>
    <t>Sondages métallographiques</t>
  </si>
  <si>
    <t>DEPLOMBAGE - PM (Hors lot)</t>
  </si>
  <si>
    <t>Installation de chantier</t>
  </si>
  <si>
    <t>Echafaudage</t>
  </si>
  <si>
    <t>Confinement</t>
  </si>
  <si>
    <t>Dépose en démolition des verres</t>
  </si>
  <si>
    <t xml:space="preserve">Retrait des peintures sur charpente par application de produit décapant, y compris reprises par nouvelle application du produit  </t>
  </si>
  <si>
    <t>Nettoyage de la zone</t>
  </si>
  <si>
    <t>Repli du matériel</t>
  </si>
  <si>
    <t>Mesure des teneurs en plomb - lingettes</t>
  </si>
  <si>
    <t>Gestion des déchets</t>
  </si>
  <si>
    <t>RESTAURATION DE LA CHARPENTE</t>
  </si>
  <si>
    <t>Renfort de la cornière haute - partie verticale inférieure de la serre</t>
  </si>
  <si>
    <t>Déplombage, sablage (Hors lot)</t>
  </si>
  <si>
    <t>Nettoyage et préparation du support</t>
  </si>
  <si>
    <t>Fourniture et Pose Plat 70x10mm inox 304 - goussets métalliques inclus (tous les 10cm environ)</t>
  </si>
  <si>
    <t>Rivets cornière</t>
  </si>
  <si>
    <t>Peinture anticorrosion - inclus au poste global</t>
  </si>
  <si>
    <t xml:space="preserve">Renfort du poteau vertical </t>
  </si>
  <si>
    <t>Fourniture et Pose de deux cornières de 60x8mm inox 304 - goussets métalliques inclus (tous les 10cm environ)</t>
  </si>
  <si>
    <t>Rivets refort poteau</t>
  </si>
  <si>
    <t>Remplacement assemblage pied de poteau</t>
  </si>
  <si>
    <t>Dépose de l'assemblage exisant</t>
  </si>
  <si>
    <t>Fourniture et Pose 2 équerres à 4 rivets + 2 goujons - inox 304</t>
  </si>
  <si>
    <t>Ancrage sur maçonnerie - 4 Goujons par pied (longueur existante +10cm)</t>
  </si>
  <si>
    <t>2.4</t>
  </si>
  <si>
    <t>Remplacement Plat et tôle en pied de façade</t>
  </si>
  <si>
    <t>Dépose des élément existant</t>
  </si>
  <si>
    <t>Nettoyage et préparation du support maçonné</t>
  </si>
  <si>
    <t>Mortier - Ciment sur 2-2,5cm</t>
  </si>
  <si>
    <t>Fourniture et Pose Plat 210x10mm - inox 304L - goussets métalliques inclus</t>
  </si>
  <si>
    <t>Remplacement à l'identique cornière basse 60x8mm - inox 304 - goussets métalliques inclus</t>
  </si>
  <si>
    <t>Rivets cornière ( 1 tous les 30cm, dixit existant)</t>
  </si>
  <si>
    <t>Joints + fonds de joints</t>
  </si>
  <si>
    <t xml:space="preserve">Tôle pliée 3mm - inox 316L </t>
  </si>
  <si>
    <t>Remplacement du tirant</t>
  </si>
  <si>
    <t>Fourniture et Pose RD15 plein 316L</t>
  </si>
  <si>
    <t>Assemblage</t>
  </si>
  <si>
    <t>2.6</t>
  </si>
  <si>
    <t>Remplacement à l'identique des plats extérieurs (x5)</t>
  </si>
  <si>
    <t>Fourniture et Pose Fer plats 60x8mm</t>
  </si>
  <si>
    <t>2.7</t>
  </si>
  <si>
    <t>Remplacement à l'identique des tubes creux extérieurs</t>
  </si>
  <si>
    <t>Nettoyage et préparation du support - inclus</t>
  </si>
  <si>
    <t>Fourniture et Pose Tubes creux 30x5mm</t>
  </si>
  <si>
    <t>2.8</t>
  </si>
  <si>
    <t>Remplacement d'éléments altérés par la corosion</t>
  </si>
  <si>
    <t>Chevrons</t>
  </si>
  <si>
    <t>Hypothèse : 5% du ml des chevrons existants</t>
  </si>
  <si>
    <t>Dépose des chevrons existants</t>
  </si>
  <si>
    <t>Fourniture et pose de chevrons métalliques (Profil non standard - Usinage par enlèvement de matière dans un fer plat de 30x60mm)</t>
  </si>
  <si>
    <t>Assemblage HEA sur portiques</t>
  </si>
  <si>
    <t>Cornières Lanterneau</t>
  </si>
  <si>
    <t>Révision des assemblages rivetés/boulonnés</t>
  </si>
  <si>
    <t>Redressement / réparations locales</t>
  </si>
  <si>
    <t>2.9</t>
  </si>
  <si>
    <t>Refection des éléments historiques</t>
  </si>
  <si>
    <t>Réfection des contre-poids</t>
  </si>
  <si>
    <t>Réfection de la poulie centrale</t>
  </si>
  <si>
    <t>2.10</t>
  </si>
  <si>
    <t>Peinture anticorrosion de l'ensemble de la charpente</t>
  </si>
  <si>
    <t>Peinture anticorrosion et peinture de finition - RAL selon architecte</t>
  </si>
  <si>
    <t>MENUISERIE METAL</t>
  </si>
  <si>
    <t>MENUISERIE METALLIQUE (hors Serre)</t>
  </si>
  <si>
    <t>PORTES NEUVES ET EN RESTAURATION</t>
  </si>
  <si>
    <t>Porte métallique vitrée tierce entre pavillon d'accès et serre</t>
  </si>
  <si>
    <t>x</t>
  </si>
  <si>
    <t>m env.</t>
  </si>
  <si>
    <t>* état sanitaire et travaux préparatoires, sondages stratigraphiques</t>
  </si>
  <si>
    <t>* dépose et transport à l'atelier</t>
  </si>
  <si>
    <t>* décapage compris toutes sujétions pour présence de plomb</t>
  </si>
  <si>
    <t>* restauration de la porte ancienne</t>
  </si>
  <si>
    <t>* traitement anticorrosion et peinture, compris travaux préparatoires</t>
  </si>
  <si>
    <t>* transport retour, pose (témoignage)</t>
  </si>
  <si>
    <t>Porte inox vitrée neuve entre pavillon d'accès et serre</t>
  </si>
  <si>
    <t>* dessin d'exécution, échantillons, essais</t>
  </si>
  <si>
    <t>* fabrication d'une porte complémentaire à neuf suivant dessin de l'architecte</t>
  </si>
  <si>
    <t>* transport sur site et pose</t>
  </si>
  <si>
    <t>MAIN-COURANTES</t>
  </si>
  <si>
    <t>Métalliques, réalisées à façon suivant dessin architecte</t>
  </si>
  <si>
    <t>Pour escaliers d'accès local chaufferie - acier peint</t>
  </si>
  <si>
    <t>* fabrication de deux main-courantes sur cavaliers à fixer dans maçonneries</t>
  </si>
  <si>
    <t>Pour rampe vers serre, sur montants à fixer sur ossature de la rampe ou sur écuyers fixés dans maçonneries - inox microbillé</t>
  </si>
  <si>
    <t>ELEMENTS DE FIXATION DES RESEAUX</t>
  </si>
  <si>
    <t>* dessin d'exécution, prototypes</t>
  </si>
  <si>
    <t>* éléments de fixation des 2 tuyaux superposés en périphérie du bassin central, composé de 4 éléments vissés les uns aux autres et encerclant les tuyauteries - inox</t>
  </si>
  <si>
    <t>* éléments de fixation aérien du tuyaux posé sous poutre, composé d'un U et système d'agrafage à la poutre métallique - inox</t>
  </si>
  <si>
    <t>* portiques de fixation des tuyaux sur mur périphérique, composé d'une Structure en T et U et de colliers de fixation des tuyaux - inox</t>
  </si>
  <si>
    <t>TRAPPES, TAMPONS ET OUVRAGES DIVERS</t>
  </si>
  <si>
    <t>Pour fermeture de regards ou d'ouvertures</t>
  </si>
  <si>
    <t>Tampon pour regard dans circulation de la serre, côté nord</t>
  </si>
  <si>
    <t>* fabrication d'un tampon en caillebottis à lames débordantes 80x95cm, compris cadre et contre cadre</t>
  </si>
  <si>
    <t>Tampon pour regard dans circulation de la serre, au niveau de l'accès (en haut des marches)</t>
  </si>
  <si>
    <t>* fabrication d'un tampon en caillebottis à lames débordantes 75x90cm , compris cadre et contre cadre</t>
  </si>
  <si>
    <t>Tampon pour en pied des escaliers d'accès à la serre</t>
  </si>
  <si>
    <t>* fabrication d'un tampon en caillebottis à lames débordantes 175x60cm , compris cadre et contre cadre, compris découpe pour passage des réseaux</t>
  </si>
  <si>
    <t>Grilles à lames débordante inclinée inox pour menuiseries</t>
  </si>
  <si>
    <t>* fabrication de grilles inox avec croisée métallique séparative pour intégration dans menuiseries bois du local chaufferie et remise au menuisier pour l'assemblage et la pose</t>
  </si>
  <si>
    <t>pour VB (sur 4 carreaux)</t>
  </si>
  <si>
    <t>pour VH (sur 4 carreaux)</t>
  </si>
  <si>
    <t>Dépose de la grille de clôture pour création de l'accès</t>
  </si>
  <si>
    <t>Entreposage sur site, protection pour la durée des travaux</t>
  </si>
  <si>
    <t>Repose de la grille de clôture en fin de chantier</t>
  </si>
  <si>
    <t>CHARPENTE ET COUVERTURE ARDOISE &amp; PLOMB</t>
  </si>
  <si>
    <t>TOITURE PAVILLON D'ENTREE</t>
  </si>
  <si>
    <t>DEPOSE DE LA COUVERTURE EXISTANTE</t>
  </si>
  <si>
    <t>En démolition compris support et accessoires. Evacuation des gravois au centre de tri</t>
  </si>
  <si>
    <t>CHARPENTE</t>
  </si>
  <si>
    <t>comptée déposée reposée à 100%</t>
  </si>
  <si>
    <t>Dépose de charpente en recherche</t>
  </si>
  <si>
    <t>Fourniture de bois charpente de remplacement</t>
  </si>
  <si>
    <t>Pose, repose de l'ensemble, révision de la charpente conservée en place</t>
  </si>
  <si>
    <t>ISOLATION</t>
  </si>
  <si>
    <t>Voligeage en sous-face de la charpente formant fond de coffrage, compris tasseaux support</t>
  </si>
  <si>
    <t>Isolant en béton de chanvre projeté entre chevrons, compris coffrage</t>
  </si>
  <si>
    <t>COUVERTURE NEUVE EN SCHUPPEN</t>
  </si>
  <si>
    <t>Voligeage en sapin 27mm ép.</t>
  </si>
  <si>
    <t>Pare-pluie</t>
  </si>
  <si>
    <t>Fourniture d'ardoises type Schuppen</t>
  </si>
  <si>
    <t>Pose des ardoises façon vieille allemande</t>
  </si>
  <si>
    <t>Bas de pente</t>
  </si>
  <si>
    <t>Rives latérales libres</t>
  </si>
  <si>
    <t>Faitage à lignolet</t>
  </si>
  <si>
    <t>EVACUATION ET COLLECTE DES EP</t>
  </si>
  <si>
    <t>Bande d'égout en cuivre à l'égout des couvertures ardoise</t>
  </si>
  <si>
    <t>Chéneau en pas de pente sur corniche, compris fonçure et gorge en cuivre ou plomb</t>
  </si>
  <si>
    <t>Chéneau en cuivre entre pavillon d'entrée et serre</t>
  </si>
  <si>
    <t>Descente pluviale, compris crochet</t>
  </si>
  <si>
    <t>Dauphin en fonte, compris mise en peinture</t>
  </si>
  <si>
    <t>HABILLAGES METALLIQUES</t>
  </si>
  <si>
    <t>Habillage de la corniche haute en plomb</t>
  </si>
  <si>
    <t>Au droit des chéneaux, compris relevé sur devant de socle</t>
  </si>
  <si>
    <t>Au droit des rives latérales, compris relevé sur rive</t>
  </si>
  <si>
    <t>Habillage de dessus de linteaux</t>
  </si>
  <si>
    <t>Pour linteau de la porte d'accès</t>
  </si>
  <si>
    <t>Pour linteau de la fenêtre</t>
  </si>
  <si>
    <t>COUVERTURE DE LA CHAUFFERIE</t>
  </si>
  <si>
    <t>DEPOSE DE L'ETANCHEITE EXISTANTE</t>
  </si>
  <si>
    <t>Purge  de l'étanchéité bitumineuse existante compris support et ouvrages accessoires</t>
  </si>
  <si>
    <t>COUVERTURE PLOMB</t>
  </si>
  <si>
    <t>Préparation du support béton par réalisation d'un glacis plâtre, compris purge du glacis existant le cas échéant</t>
  </si>
  <si>
    <t>Couverture plomb 3mm ép. A noyaux roulés</t>
  </si>
  <si>
    <t>Bande de solin engravée au droit des relevés maçonnés</t>
  </si>
  <si>
    <t>Façon d'égout et raccord sur chéneau</t>
  </si>
  <si>
    <t>Chéneau en bas de pente sur corniche, compris fonçure et gorge en cuivre ou plomb</t>
  </si>
  <si>
    <t>Descente pluviale, compris crochet (ou dauphin)</t>
  </si>
  <si>
    <t>Habillage plomb sur corniche au droit du chéneau, compris rélevé sur devant de socle</t>
  </si>
  <si>
    <t>MENUISERIE BOIS</t>
  </si>
  <si>
    <t>MENUISERIES EN RESTAURATION</t>
  </si>
  <si>
    <t>Fenêtre local chaufferie n°1</t>
  </si>
  <si>
    <t>* état sanitaire sondages stratigraphiques</t>
  </si>
  <si>
    <t>* restauration, compléments</t>
  </si>
  <si>
    <t>* modification pour intégration de grille et pose de la grille (fournie par le métallier)</t>
  </si>
  <si>
    <t>* peinture, compris travaux préparatoires</t>
  </si>
  <si>
    <t>* transport retour, repose cis accompagnement lot CVC pour pose de la gaine de VB</t>
  </si>
  <si>
    <t>Fenêtre local chaufferie n°2</t>
  </si>
  <si>
    <t>* fourniture et pose de vitrage feuilleté</t>
  </si>
  <si>
    <t>* transport retour, repose</t>
  </si>
  <si>
    <t>MENUISERIES  NEUVES</t>
  </si>
  <si>
    <t>Fenêtre local chaufferie n°3</t>
  </si>
  <si>
    <t>1u</t>
  </si>
  <si>
    <t>* fabrication de la fenêtre en atelier (grilles fournies par le métallier)</t>
  </si>
  <si>
    <t>Fenêtre 6 carreaux 2 vantaux</t>
  </si>
  <si>
    <t>* transport à l'atelier</t>
  </si>
  <si>
    <t>* restauration, compléments, modification</t>
  </si>
  <si>
    <t>Porte extérieure pavillon d'entrée</t>
  </si>
  <si>
    <t>* fabrication de la porte en atelier</t>
  </si>
  <si>
    <t>PLACARD TECHNIQUE DU PAVILLON D'ENTREE</t>
  </si>
  <si>
    <t>*</t>
  </si>
  <si>
    <t>Ossature et montants &amp; traverses en chêne massif, lames sapin, comportant portes pour placards &amp; porte d'accès au local chaufferie</t>
  </si>
  <si>
    <t>* ossature support de la façade et des portes</t>
  </si>
  <si>
    <t xml:space="preserve">* habillage de façade fixes </t>
  </si>
  <si>
    <t>* portes sur placards</t>
  </si>
  <si>
    <t>- porte sur placard électrique 85x220cm env.</t>
  </si>
  <si>
    <t>- porte sur coffret sécurité / coupure 30x220cm env.</t>
  </si>
  <si>
    <t>* porte sur chaufferie : porte bois EI60 possédant un PV, habillé côté extérieur par bardage à façon, dito finition extérieur des portes de placard</t>
  </si>
  <si>
    <t>* compartimentage intérieur</t>
  </si>
  <si>
    <t>- aménagement d'un ébrasement CF indépendant, au débouché de l'escalier chaufferie, à l'arrière de la porte, afin garantir le coupe-feu au droit de la porte</t>
  </si>
  <si>
    <t>- cloison de compartimentage entre placard électrique et coffret sécurité</t>
  </si>
  <si>
    <t>* finition lasurée ou peinte toutes faces</t>
  </si>
  <si>
    <t>* signalétique</t>
  </si>
  <si>
    <t>DESAMIANTAGE</t>
  </si>
  <si>
    <t xml:space="preserve">RAPPORTS </t>
  </si>
  <si>
    <t>Plan de retrait / mode opératoire</t>
  </si>
  <si>
    <t>Rapport de fin de travaux</t>
  </si>
  <si>
    <t>TRAVAUX PREPARATOIRES</t>
  </si>
  <si>
    <t xml:space="preserve">Installations de chantier spécifiques comprenant à minima sas de décontamination &amp; branchements, aménagement zones d'approche, de récupération et stockage déchets, balisage &amp; signalétiques </t>
  </si>
  <si>
    <t>Confinement et protection des surfaces compris matériel nécessaire au renouvellement de l'air et éclairage artificiel des zones de travaux</t>
  </si>
  <si>
    <t>MESURES</t>
  </si>
  <si>
    <t>Mesures initiales, en cours de chantier et de première restitution</t>
  </si>
  <si>
    <t>RETRAIT DE MATERIAUX AMIANTES</t>
  </si>
  <si>
    <t>Dépose de l'ancienne chaudière comprenant joints amiantés et évacuation</t>
  </si>
  <si>
    <t>Elimination des joints de brides amiantés (découpes possibles, réseaux non conservés)</t>
  </si>
  <si>
    <t>Plaques fibrociment entreposées dans le local chaufferie</t>
  </si>
  <si>
    <t>Aspiration complémentaire THE, compris tests lingette avant libération de la zone aux autres entreprises</t>
  </si>
  <si>
    <t>DISPOSITION FINALES</t>
  </si>
  <si>
    <t>Décontamination des installations et repli du matériel</t>
  </si>
  <si>
    <t>Total volume de mécénat
(€ HT)</t>
  </si>
  <si>
    <t>P U
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</si>
</sst>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#,##0\ &quot;€&quot;"/>
    <numFmt numFmtId="166" formatCode="#,##0.00&quot; €&quot;"/>
    <numFmt numFmtId="167" formatCode="#,##0.00\ &quot;€&quot;"/>
    <numFmt numFmtId="168" formatCode="0.000"/>
    <numFmt numFmtId="169" formatCode="#,##0.000"/>
  </numFmts>
  <fonts count="8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vantGarde Bk"/>
    </font>
    <font>
      <sz val="12"/>
      <color indexed="8"/>
      <name val="Verdana"/>
      <family val="2"/>
    </font>
    <font>
      <sz val="10"/>
      <name val="Trebuchet MS"/>
      <family val="2"/>
    </font>
    <font>
      <sz val="11"/>
      <name val="Century Gothic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Century Gothic"/>
      <family val="2"/>
    </font>
    <font>
      <sz val="10"/>
      <color indexed="8"/>
      <name val="Century Gothic"/>
      <family val="2"/>
    </font>
    <font>
      <sz val="10"/>
      <name val="Century Gothic"/>
      <family val="2"/>
    </font>
    <font>
      <b/>
      <sz val="10"/>
      <color indexed="8"/>
      <name val="Century Gothic"/>
      <family val="2"/>
    </font>
    <font>
      <b/>
      <vertAlign val="subscript"/>
      <sz val="10"/>
      <color indexed="8"/>
      <name val="Century Gothic"/>
      <family val="2"/>
    </font>
    <font>
      <sz val="12"/>
      <name val="Century Gothic"/>
      <family val="2"/>
    </font>
    <font>
      <sz val="1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i/>
      <sz val="10"/>
      <name val="Century Gothic"/>
      <family val="2"/>
    </font>
    <font>
      <sz val="8"/>
      <name val="Calibri"/>
      <family val="2"/>
    </font>
    <font>
      <b/>
      <sz val="10"/>
      <name val="Century Gothic"/>
      <family val="2"/>
    </font>
    <font>
      <b/>
      <sz val="11"/>
      <color indexed="8"/>
      <name val="Century Gothic"/>
      <family val="2"/>
    </font>
    <font>
      <b/>
      <i/>
      <sz val="9"/>
      <color indexed="8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entury Gothic"/>
      <family val="2"/>
    </font>
    <font>
      <b/>
      <sz val="12"/>
      <color indexed="8"/>
      <name val="Century Gothic"/>
      <family val="2"/>
    </font>
    <font>
      <b/>
      <u/>
      <sz val="11"/>
      <color indexed="8"/>
      <name val="Century Gothic"/>
      <family val="2"/>
    </font>
    <font>
      <sz val="14"/>
      <color indexed="8"/>
      <name val="Century Gothic"/>
      <family val="2"/>
    </font>
    <font>
      <b/>
      <sz val="11"/>
      <color indexed="8"/>
      <name val="Calibri"/>
      <family val="2"/>
    </font>
    <font>
      <b/>
      <vertAlign val="subscript"/>
      <sz val="11"/>
      <color indexed="8"/>
      <name val="Century Gothic"/>
      <family val="2"/>
    </font>
    <font>
      <b/>
      <sz val="14"/>
      <name val="Century Gothic"/>
      <family val="2"/>
    </font>
    <font>
      <sz val="10"/>
      <name val="Arial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b/>
      <u/>
      <sz val="9"/>
      <name val="Arial"/>
      <family val="2"/>
    </font>
    <font>
      <b/>
      <i/>
      <sz val="8"/>
      <name val="Arial"/>
      <family val="2"/>
    </font>
    <font>
      <sz val="10"/>
      <color theme="1"/>
      <name val="Swis721 BT"/>
      <family val="2"/>
    </font>
    <font>
      <i/>
      <sz val="10"/>
      <color theme="1"/>
      <name val="Swis721 BT"/>
      <family val="2"/>
    </font>
    <font>
      <b/>
      <sz val="16"/>
      <color theme="0"/>
      <name val="Swis721 BT"/>
      <family val="2"/>
    </font>
    <font>
      <b/>
      <sz val="11"/>
      <color theme="0"/>
      <name val="Swis721 BT"/>
      <family val="2"/>
    </font>
    <font>
      <b/>
      <sz val="11"/>
      <color rgb="FF666699"/>
      <name val="Swis721 BT"/>
      <family val="2"/>
    </font>
    <font>
      <b/>
      <sz val="12"/>
      <color rgb="FF666699"/>
      <name val="Swis721 BT"/>
      <family val="2"/>
    </font>
    <font>
      <sz val="10"/>
      <name val="Swis721 BT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B0F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8"/>
      <color theme="1"/>
      <name val="Arial"/>
      <family val="2"/>
    </font>
    <font>
      <i/>
      <sz val="10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i/>
      <sz val="10"/>
      <color rgb="FF00B05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9"/>
      <name val="Arial"/>
      <family val="2"/>
    </font>
    <font>
      <u/>
      <sz val="8"/>
      <name val="Arial"/>
      <family val="2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AFA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3">
    <xf numFmtId="0" fontId="0" fillId="0" borderId="0"/>
    <xf numFmtId="0" fontId="7" fillId="0" borderId="0"/>
    <xf numFmtId="164" fontId="8" fillId="0" borderId="0" applyFill="0" applyBorder="0" applyAlignment="0" applyProtection="0"/>
    <xf numFmtId="164" fontId="8" fillId="0" borderId="0" applyFill="0" applyBorder="0" applyAlignment="0" applyProtection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4" fillId="0" borderId="0"/>
    <xf numFmtId="0" fontId="5" fillId="0" borderId="0"/>
    <xf numFmtId="0" fontId="8" fillId="0" borderId="0"/>
    <xf numFmtId="9" fontId="8" fillId="0" borderId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5" fillId="0" borderId="0"/>
    <xf numFmtId="0" fontId="39" fillId="0" borderId="0"/>
    <xf numFmtId="0" fontId="2" fillId="0" borderId="0"/>
    <xf numFmtId="0" fontId="1" fillId="0" borderId="0"/>
    <xf numFmtId="0" fontId="1" fillId="0" borderId="0"/>
    <xf numFmtId="0" fontId="39" fillId="0" borderId="0"/>
  </cellStyleXfs>
  <cellXfs count="1032">
    <xf numFmtId="0" fontId="0" fillId="0" borderId="0" xfId="0"/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165" fontId="16" fillId="0" borderId="0" xfId="0" applyNumberFormat="1" applyFont="1" applyProtection="1">
      <protection locked="0"/>
    </xf>
    <xf numFmtId="0" fontId="0" fillId="0" borderId="0" xfId="0" applyBorder="1" applyProtection="1">
      <protection locked="0"/>
    </xf>
    <xf numFmtId="0" fontId="25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25" fillId="0" borderId="15" xfId="0" applyFont="1" applyBorder="1" applyAlignment="1">
      <alignment horizontal="center" vertical="center" wrapText="1"/>
    </xf>
    <xf numFmtId="166" fontId="10" fillId="0" borderId="16" xfId="0" applyNumberFormat="1" applyFont="1" applyBorder="1" applyAlignment="1">
      <alignment horizontal="center" vertical="center"/>
    </xf>
    <xf numFmtId="0" fontId="28" fillId="0" borderId="0" xfId="0" applyFont="1" applyBorder="1"/>
    <xf numFmtId="0" fontId="28" fillId="0" borderId="17" xfId="0" applyFont="1" applyBorder="1"/>
    <xf numFmtId="0" fontId="29" fillId="0" borderId="17" xfId="0" applyFont="1" applyBorder="1" applyAlignment="1">
      <alignment vertical="center" wrapText="1"/>
    </xf>
    <xf numFmtId="167" fontId="6" fillId="0" borderId="16" xfId="0" applyNumberFormat="1" applyFont="1" applyBorder="1" applyAlignment="1">
      <alignment horizontal="center" vertical="center"/>
    </xf>
    <xf numFmtId="0" fontId="29" fillId="0" borderId="17" xfId="0" applyFont="1" applyBorder="1"/>
    <xf numFmtId="0" fontId="0" fillId="0" borderId="17" xfId="0" applyBorder="1"/>
    <xf numFmtId="166" fontId="25" fillId="3" borderId="14" xfId="0" applyNumberFormat="1" applyFont="1" applyFill="1" applyBorder="1" applyAlignment="1">
      <alignment vertical="center"/>
    </xf>
    <xf numFmtId="0" fontId="28" fillId="4" borderId="14" xfId="0" applyFont="1" applyFill="1" applyBorder="1"/>
    <xf numFmtId="0" fontId="29" fillId="4" borderId="14" xfId="0" applyFont="1" applyFill="1" applyBorder="1"/>
    <xf numFmtId="166" fontId="25" fillId="3" borderId="12" xfId="0" applyNumberFormat="1" applyFont="1" applyFill="1" applyBorder="1" applyAlignment="1">
      <alignment vertical="center"/>
    </xf>
    <xf numFmtId="0" fontId="28" fillId="4" borderId="12" xfId="0" applyFont="1" applyFill="1" applyBorder="1"/>
    <xf numFmtId="0" fontId="29" fillId="4" borderId="12" xfId="0" applyFont="1" applyFill="1" applyBorder="1"/>
    <xf numFmtId="0" fontId="29" fillId="0" borderId="0" xfId="0" applyFont="1" applyBorder="1"/>
    <xf numFmtId="0" fontId="30" fillId="4" borderId="14" xfId="0" applyFont="1" applyFill="1" applyBorder="1"/>
    <xf numFmtId="0" fontId="30" fillId="4" borderId="12" xfId="0" applyFont="1" applyFill="1" applyBorder="1"/>
    <xf numFmtId="166" fontId="25" fillId="5" borderId="0" xfId="0" applyNumberFormat="1" applyFont="1" applyFill="1" applyBorder="1" applyAlignment="1">
      <alignment vertical="center"/>
    </xf>
    <xf numFmtId="0" fontId="30" fillId="6" borderId="0" xfId="0" applyFont="1" applyFill="1" applyBorder="1"/>
    <xf numFmtId="166" fontId="31" fillId="0" borderId="14" xfId="0" applyNumberFormat="1" applyFont="1" applyFill="1" applyBorder="1" applyAlignment="1">
      <alignment vertical="center"/>
    </xf>
    <xf numFmtId="0" fontId="0" fillId="0" borderId="14" xfId="0" applyFont="1" applyFill="1" applyBorder="1"/>
    <xf numFmtId="166" fontId="31" fillId="0" borderId="12" xfId="0" applyNumberFormat="1" applyFont="1" applyFill="1" applyBorder="1" applyAlignment="1">
      <alignment vertical="center"/>
    </xf>
    <xf numFmtId="0" fontId="0" fillId="0" borderId="12" xfId="0" applyFont="1" applyFill="1" applyBorder="1"/>
    <xf numFmtId="0" fontId="28" fillId="7" borderId="14" xfId="0" applyFont="1" applyFill="1" applyBorder="1" applyAlignment="1">
      <alignment vertical="center" wrapText="1"/>
    </xf>
    <xf numFmtId="0" fontId="0" fillId="7" borderId="14" xfId="0" applyFill="1" applyBorder="1"/>
    <xf numFmtId="0" fontId="31" fillId="7" borderId="0" xfId="0" applyFont="1" applyFill="1" applyBorder="1" applyAlignment="1">
      <alignment vertical="center" wrapText="1"/>
    </xf>
    <xf numFmtId="0" fontId="0" fillId="7" borderId="0" xfId="0" applyFill="1" applyBorder="1"/>
    <xf numFmtId="0" fontId="28" fillId="7" borderId="12" xfId="0" applyFont="1" applyFill="1" applyBorder="1" applyAlignment="1">
      <alignment vertical="center" wrapText="1"/>
    </xf>
    <xf numFmtId="0" fontId="32" fillId="7" borderId="12" xfId="0" applyFont="1" applyFill="1" applyBorder="1"/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12" fillId="0" borderId="0" xfId="8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165" fontId="12" fillId="0" borderId="0" xfId="8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165" fontId="19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22" fillId="0" borderId="0" xfId="8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28" fillId="4" borderId="0" xfId="0" applyFont="1" applyFill="1" applyBorder="1"/>
    <xf numFmtId="0" fontId="29" fillId="4" borderId="0" xfId="0" applyFont="1" applyFill="1" applyBorder="1"/>
    <xf numFmtId="0" fontId="30" fillId="4" borderId="0" xfId="0" applyFont="1" applyFill="1" applyBorder="1"/>
    <xf numFmtId="0" fontId="0" fillId="0" borderId="0" xfId="0" applyFont="1" applyFill="1" applyBorder="1"/>
    <xf numFmtId="0" fontId="32" fillId="7" borderId="0" xfId="0" applyFont="1" applyFill="1" applyBorder="1"/>
    <xf numFmtId="0" fontId="25" fillId="0" borderId="15" xfId="0" applyFont="1" applyBorder="1" applyAlignment="1">
      <alignment horizontal="center" vertical="center"/>
    </xf>
    <xf numFmtId="0" fontId="28" fillId="0" borderId="23" xfId="0" applyFont="1" applyBorder="1"/>
    <xf numFmtId="0" fontId="28" fillId="0" borderId="24" xfId="0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9" fillId="0" borderId="25" xfId="0" applyFont="1" applyBorder="1" applyAlignment="1">
      <alignment vertical="center" wrapText="1"/>
    </xf>
    <xf numFmtId="0" fontId="10" fillId="0" borderId="26" xfId="0" applyFont="1" applyBorder="1" applyAlignment="1">
      <alignment horizontal="center" vertical="center"/>
    </xf>
    <xf numFmtId="0" fontId="28" fillId="0" borderId="27" xfId="0" applyFont="1" applyBorder="1"/>
    <xf numFmtId="0" fontId="17" fillId="0" borderId="25" xfId="0" applyFont="1" applyBorder="1" applyAlignment="1">
      <alignment vertical="center" wrapText="1"/>
    </xf>
    <xf numFmtId="0" fontId="17" fillId="0" borderId="28" xfId="0" applyFont="1" applyBorder="1" applyAlignment="1">
      <alignment horizontal="center" vertical="center"/>
    </xf>
    <xf numFmtId="0" fontId="29" fillId="0" borderId="27" xfId="0" applyFont="1" applyBorder="1"/>
    <xf numFmtId="0" fontId="17" fillId="0" borderId="16" xfId="0" applyFont="1" applyBorder="1" applyAlignment="1">
      <alignment horizontal="center" vertical="center"/>
    </xf>
    <xf numFmtId="0" fontId="29" fillId="0" borderId="25" xfId="0" applyFont="1" applyBorder="1" applyAlignment="1">
      <alignment vertical="center"/>
    </xf>
    <xf numFmtId="0" fontId="28" fillId="0" borderId="25" xfId="0" applyFont="1" applyBorder="1" applyAlignment="1">
      <alignment vertical="center" wrapText="1"/>
    </xf>
    <xf numFmtId="0" fontId="29" fillId="0" borderId="16" xfId="0" applyFont="1" applyBorder="1"/>
    <xf numFmtId="0" fontId="25" fillId="3" borderId="29" xfId="0" applyFont="1" applyFill="1" applyBorder="1" applyAlignment="1">
      <alignment vertical="center" wrapText="1"/>
    </xf>
    <xf numFmtId="0" fontId="25" fillId="3" borderId="30" xfId="0" applyFont="1" applyFill="1" applyBorder="1" applyAlignment="1">
      <alignment vertical="center" wrapText="1"/>
    </xf>
    <xf numFmtId="0" fontId="28" fillId="0" borderId="26" xfId="0" applyFont="1" applyBorder="1" applyAlignment="1">
      <alignment wrapText="1"/>
    </xf>
    <xf numFmtId="0" fontId="29" fillId="0" borderId="26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7" fontId="25" fillId="3" borderId="14" xfId="0" applyNumberFormat="1" applyFont="1" applyFill="1" applyBorder="1" applyAlignment="1">
      <alignment vertical="center"/>
    </xf>
    <xf numFmtId="0" fontId="28" fillId="0" borderId="26" xfId="0" applyFont="1" applyBorder="1" applyAlignment="1">
      <alignment vertical="center" wrapText="1"/>
    </xf>
    <xf numFmtId="0" fontId="30" fillId="0" borderId="0" xfId="0" applyFont="1" applyBorder="1"/>
    <xf numFmtId="0" fontId="30" fillId="0" borderId="31" xfId="0" applyFont="1" applyBorder="1"/>
    <xf numFmtId="0" fontId="30" fillId="6" borderId="16" xfId="0" applyFont="1" applyFill="1" applyBorder="1"/>
    <xf numFmtId="0" fontId="25" fillId="5" borderId="0" xfId="0" applyFont="1" applyFill="1" applyBorder="1" applyAlignment="1">
      <alignment vertical="center" wrapText="1"/>
    </xf>
    <xf numFmtId="0" fontId="0" fillId="0" borderId="32" xfId="0" applyBorder="1"/>
    <xf numFmtId="0" fontId="31" fillId="0" borderId="29" xfId="0" applyFont="1" applyFill="1" applyBorder="1" applyAlignment="1">
      <alignment vertical="center" wrapText="1"/>
    </xf>
    <xf numFmtId="0" fontId="0" fillId="0" borderId="28" xfId="0" applyBorder="1"/>
    <xf numFmtId="0" fontId="31" fillId="0" borderId="30" xfId="0" applyFont="1" applyFill="1" applyBorder="1" applyAlignment="1">
      <alignment vertical="center" wrapText="1"/>
    </xf>
    <xf numFmtId="0" fontId="28" fillId="7" borderId="29" xfId="0" applyFont="1" applyFill="1" applyBorder="1" applyAlignment="1">
      <alignment vertical="center" wrapText="1"/>
    </xf>
    <xf numFmtId="0" fontId="31" fillId="7" borderId="16" xfId="0" applyFont="1" applyFill="1" applyBorder="1" applyAlignment="1">
      <alignment vertical="center" wrapText="1"/>
    </xf>
    <xf numFmtId="0" fontId="0" fillId="0" borderId="33" xfId="0" applyBorder="1"/>
    <xf numFmtId="0" fontId="28" fillId="7" borderId="3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7" fontId="25" fillId="3" borderId="35" xfId="0" applyNumberFormat="1" applyFont="1" applyFill="1" applyBorder="1" applyAlignment="1">
      <alignment horizontal="right" vertical="center"/>
    </xf>
    <xf numFmtId="167" fontId="25" fillId="3" borderId="36" xfId="0" applyNumberFormat="1" applyFont="1" applyFill="1" applyBorder="1" applyAlignment="1">
      <alignment horizontal="right" vertical="center"/>
    </xf>
    <xf numFmtId="167" fontId="25" fillId="5" borderId="17" xfId="0" applyNumberFormat="1" applyFont="1" applyFill="1" applyBorder="1" applyAlignment="1">
      <alignment horizontal="right" vertical="center"/>
    </xf>
    <xf numFmtId="166" fontId="31" fillId="0" borderId="35" xfId="0" applyNumberFormat="1" applyFont="1" applyFill="1" applyBorder="1" applyAlignment="1">
      <alignment horizontal="right" vertical="center"/>
    </xf>
    <xf numFmtId="166" fontId="31" fillId="0" borderId="36" xfId="0" applyNumberFormat="1" applyFont="1" applyFill="1" applyBorder="1" applyAlignment="1">
      <alignment horizontal="right" vertical="center"/>
    </xf>
    <xf numFmtId="166" fontId="28" fillId="7" borderId="35" xfId="0" applyNumberFormat="1" applyFont="1" applyFill="1" applyBorder="1" applyAlignment="1">
      <alignment horizontal="right" vertical="center"/>
    </xf>
    <xf numFmtId="166" fontId="28" fillId="7" borderId="17" xfId="0" applyNumberFormat="1" applyFont="1" applyFill="1" applyBorder="1" applyAlignment="1">
      <alignment horizontal="right" vertical="center"/>
    </xf>
    <xf numFmtId="166" fontId="28" fillId="7" borderId="36" xfId="0" applyNumberFormat="1" applyFont="1" applyFill="1" applyBorder="1" applyAlignment="1">
      <alignment horizontal="right" vertical="center"/>
    </xf>
    <xf numFmtId="0" fontId="28" fillId="7" borderId="0" xfId="0" applyFont="1" applyFill="1" applyBorder="1"/>
    <xf numFmtId="0" fontId="20" fillId="4" borderId="0" xfId="0" applyFont="1" applyFill="1" applyBorder="1" applyAlignment="1" applyProtection="1">
      <alignment vertical="center" wrapText="1"/>
      <protection locked="0"/>
    </xf>
    <xf numFmtId="0" fontId="20" fillId="4" borderId="22" xfId="0" applyFont="1" applyFill="1" applyBorder="1" applyAlignment="1" applyProtection="1">
      <alignment vertical="center" wrapText="1"/>
      <protection locked="0"/>
    </xf>
    <xf numFmtId="0" fontId="20" fillId="4" borderId="37" xfId="0" applyFont="1" applyFill="1" applyBorder="1" applyAlignment="1" applyProtection="1">
      <alignment vertical="center" wrapText="1"/>
      <protection locked="0"/>
    </xf>
    <xf numFmtId="0" fontId="28" fillId="4" borderId="37" xfId="0" applyFont="1" applyFill="1" applyBorder="1"/>
    <xf numFmtId="165" fontId="24" fillId="4" borderId="38" xfId="16" applyNumberFormat="1" applyFont="1" applyFill="1" applyBorder="1" applyAlignment="1" applyProtection="1">
      <alignment vertical="center"/>
      <protection locked="0"/>
    </xf>
    <xf numFmtId="0" fontId="16" fillId="0" borderId="29" xfId="8" applyFont="1" applyBorder="1" applyProtection="1">
      <protection locked="0"/>
    </xf>
    <xf numFmtId="0" fontId="21" fillId="0" borderId="14" xfId="0" applyFont="1" applyBorder="1" applyAlignment="1" applyProtection="1">
      <alignment vertical="center" wrapText="1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165" fontId="19" fillId="0" borderId="14" xfId="0" applyNumberFormat="1" applyFont="1" applyBorder="1" applyAlignment="1" applyProtection="1">
      <alignment horizontal="center" vertical="center"/>
      <protection locked="0"/>
    </xf>
    <xf numFmtId="0" fontId="28" fillId="0" borderId="14" xfId="0" applyFont="1" applyBorder="1"/>
    <xf numFmtId="165" fontId="19" fillId="0" borderId="35" xfId="0" applyNumberFormat="1" applyFont="1" applyBorder="1" applyAlignment="1" applyProtection="1">
      <alignment horizontal="center" vertical="center"/>
      <protection locked="0"/>
    </xf>
    <xf numFmtId="0" fontId="16" fillId="0" borderId="16" xfId="8" applyFont="1" applyBorder="1" applyProtection="1">
      <protection locked="0"/>
    </xf>
    <xf numFmtId="44" fontId="12" fillId="0" borderId="17" xfId="16" applyFont="1" applyFill="1" applyBorder="1" applyAlignment="1" applyProtection="1">
      <alignment vertical="center"/>
      <protection locked="0"/>
    </xf>
    <xf numFmtId="0" fontId="0" fillId="0" borderId="30" xfId="0" applyBorder="1" applyProtection="1">
      <protection locked="0"/>
    </xf>
    <xf numFmtId="0" fontId="18" fillId="0" borderId="29" xfId="0" applyFont="1" applyBorder="1" applyAlignment="1" applyProtection="1">
      <alignment horizontal="left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65" fontId="17" fillId="0" borderId="14" xfId="0" applyNumberFormat="1" applyFont="1" applyBorder="1" applyAlignment="1" applyProtection="1">
      <alignment horizontal="center" vertical="center"/>
      <protection locked="0"/>
    </xf>
    <xf numFmtId="165" fontId="17" fillId="0" borderId="35" xfId="0" applyNumberFormat="1" applyFont="1" applyBorder="1" applyAlignment="1" applyProtection="1">
      <alignment horizontal="center" vertical="center"/>
      <protection locked="0"/>
    </xf>
    <xf numFmtId="0" fontId="29" fillId="4" borderId="37" xfId="0" applyFont="1" applyFill="1" applyBorder="1"/>
    <xf numFmtId="0" fontId="29" fillId="0" borderId="14" xfId="0" applyFont="1" applyBorder="1"/>
    <xf numFmtId="165" fontId="12" fillId="0" borderId="35" xfId="8" applyNumberFormat="1" applyFont="1" applyBorder="1" applyAlignment="1" applyProtection="1">
      <alignment horizontal="center" vertical="center"/>
      <protection locked="0"/>
    </xf>
    <xf numFmtId="0" fontId="0" fillId="0" borderId="14" xfId="0" applyBorder="1"/>
    <xf numFmtId="165" fontId="12" fillId="0" borderId="17" xfId="8" applyNumberFormat="1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protection locked="0"/>
    </xf>
    <xf numFmtId="0" fontId="0" fillId="0" borderId="16" xfId="0" applyBorder="1" applyProtection="1">
      <protection locked="0"/>
    </xf>
    <xf numFmtId="0" fontId="0" fillId="6" borderId="29" xfId="0" applyFill="1" applyBorder="1" applyProtection="1">
      <protection locked="0"/>
    </xf>
    <xf numFmtId="0" fontId="28" fillId="7" borderId="12" xfId="0" applyFont="1" applyFill="1" applyBorder="1"/>
    <xf numFmtId="0" fontId="28" fillId="7" borderId="14" xfId="0" applyFont="1" applyFill="1" applyBorder="1"/>
    <xf numFmtId="165" fontId="12" fillId="0" borderId="0" xfId="8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/>
    <xf numFmtId="0" fontId="29" fillId="0" borderId="0" xfId="0" applyFont="1" applyFill="1" applyBorder="1"/>
    <xf numFmtId="0" fontId="0" fillId="0" borderId="14" xfId="0" applyBorder="1" applyProtection="1">
      <protection locked="0"/>
    </xf>
    <xf numFmtId="0" fontId="9" fillId="0" borderId="14" xfId="0" applyFont="1" applyBorder="1" applyProtection="1">
      <protection locked="0"/>
    </xf>
    <xf numFmtId="0" fontId="20" fillId="4" borderId="12" xfId="0" applyFont="1" applyFill="1" applyBorder="1" applyAlignment="1" applyProtection="1">
      <alignment vertical="center" wrapText="1"/>
      <protection locked="0"/>
    </xf>
    <xf numFmtId="0" fontId="0" fillId="0" borderId="35" xfId="0" applyBorder="1" applyAlignment="1" applyProtection="1">
      <alignment horizontal="right"/>
      <protection locked="0"/>
    </xf>
    <xf numFmtId="165" fontId="12" fillId="0" borderId="17" xfId="8" applyNumberFormat="1" applyFont="1" applyBorder="1" applyAlignment="1" applyProtection="1">
      <alignment horizontal="right" vertical="center"/>
      <protection locked="0"/>
    </xf>
    <xf numFmtId="44" fontId="12" fillId="0" borderId="17" xfId="16" applyFont="1" applyFill="1" applyBorder="1" applyAlignment="1" applyProtection="1">
      <alignment horizontal="right" vertical="center"/>
      <protection locked="0"/>
    </xf>
    <xf numFmtId="44" fontId="24" fillId="4" borderId="17" xfId="16" applyFont="1" applyFill="1" applyBorder="1" applyAlignment="1" applyProtection="1">
      <alignment horizontal="right" vertical="center"/>
      <protection locked="0"/>
    </xf>
    <xf numFmtId="44" fontId="24" fillId="4" borderId="36" xfId="16" applyFont="1" applyFill="1" applyBorder="1" applyAlignment="1" applyProtection="1">
      <alignment horizontal="right" vertical="center"/>
      <protection locked="0"/>
    </xf>
    <xf numFmtId="165" fontId="34" fillId="7" borderId="35" xfId="16" applyNumberFormat="1" applyFont="1" applyFill="1" applyBorder="1" applyAlignment="1" applyProtection="1">
      <alignment horizontal="right" vertical="center"/>
      <protection locked="0"/>
    </xf>
    <xf numFmtId="165" fontId="34" fillId="7" borderId="17" xfId="8" applyNumberFormat="1" applyFont="1" applyFill="1" applyBorder="1" applyAlignment="1">
      <alignment horizontal="right" vertical="center"/>
    </xf>
    <xf numFmtId="165" fontId="34" fillId="7" borderId="36" xfId="8" applyNumberFormat="1" applyFont="1" applyFill="1" applyBorder="1" applyAlignment="1">
      <alignment horizontal="right" vertical="center"/>
    </xf>
    <xf numFmtId="166" fontId="10" fillId="0" borderId="34" xfId="0" applyNumberFormat="1" applyFont="1" applyBorder="1" applyAlignment="1">
      <alignment horizontal="right" vertical="center"/>
    </xf>
    <xf numFmtId="166" fontId="10" fillId="0" borderId="17" xfId="0" applyNumberFormat="1" applyFont="1" applyBorder="1" applyAlignment="1">
      <alignment horizontal="right" vertical="center"/>
    </xf>
    <xf numFmtId="167" fontId="6" fillId="0" borderId="17" xfId="0" applyNumberFormat="1" applyFont="1" applyBorder="1" applyAlignment="1">
      <alignment horizontal="right" vertical="center"/>
    </xf>
    <xf numFmtId="166" fontId="25" fillId="3" borderId="35" xfId="0" applyNumberFormat="1" applyFont="1" applyFill="1" applyBorder="1" applyAlignment="1">
      <alignment horizontal="right" vertical="center"/>
    </xf>
    <xf numFmtId="166" fontId="25" fillId="3" borderId="36" xfId="0" applyNumberFormat="1" applyFont="1" applyFill="1" applyBorder="1" applyAlignment="1">
      <alignment horizontal="right" vertical="center"/>
    </xf>
    <xf numFmtId="166" fontId="10" fillId="0" borderId="32" xfId="0" applyNumberFormat="1" applyFont="1" applyBorder="1" applyAlignment="1">
      <alignment horizontal="right" vertical="center"/>
    </xf>
    <xf numFmtId="167" fontId="6" fillId="0" borderId="28" xfId="0" applyNumberFormat="1" applyFont="1" applyBorder="1" applyAlignment="1">
      <alignment horizontal="right" vertical="center"/>
    </xf>
    <xf numFmtId="167" fontId="6" fillId="0" borderId="33" xfId="0" applyNumberFormat="1" applyFont="1" applyBorder="1" applyAlignment="1">
      <alignment horizontal="right" vertical="center"/>
    </xf>
    <xf numFmtId="166" fontId="10" fillId="0" borderId="28" xfId="0" applyNumberFormat="1" applyFont="1" applyBorder="1" applyAlignment="1">
      <alignment horizontal="right" vertical="center"/>
    </xf>
    <xf numFmtId="0" fontId="36" fillId="0" borderId="0" xfId="17" applyFont="1" applyAlignment="1">
      <alignment horizontal="center" vertical="center"/>
    </xf>
    <xf numFmtId="0" fontId="37" fillId="0" borderId="0" xfId="17" applyFont="1" applyAlignment="1">
      <alignment vertical="center"/>
    </xf>
    <xf numFmtId="4" fontId="36" fillId="0" borderId="0" xfId="17" applyNumberFormat="1" applyFont="1" applyAlignment="1">
      <alignment horizontal="center" vertical="center"/>
    </xf>
    <xf numFmtId="0" fontId="38" fillId="0" borderId="0" xfId="17" applyFont="1" applyAlignment="1">
      <alignment horizontal="center" vertical="center"/>
    </xf>
    <xf numFmtId="0" fontId="38" fillId="0" borderId="0" xfId="17" applyFont="1" applyAlignment="1">
      <alignment vertical="center"/>
    </xf>
    <xf numFmtId="4" fontId="38" fillId="0" borderId="0" xfId="17" applyNumberFormat="1" applyFont="1" applyAlignment="1">
      <alignment horizontal="center" vertical="center"/>
    </xf>
    <xf numFmtId="0" fontId="13" fillId="0" borderId="0" xfId="17" applyFont="1" applyAlignment="1">
      <alignment vertical="center" wrapText="1"/>
    </xf>
    <xf numFmtId="4" fontId="38" fillId="0" borderId="0" xfId="17" applyNumberFormat="1" applyFont="1" applyAlignment="1">
      <alignment vertical="center"/>
    </xf>
    <xf numFmtId="0" fontId="35" fillId="0" borderId="0" xfId="17" applyAlignment="1">
      <alignment vertical="center"/>
    </xf>
    <xf numFmtId="0" fontId="25" fillId="0" borderId="39" xfId="17" applyFont="1" applyBorder="1" applyAlignment="1">
      <alignment horizontal="center" vertical="center"/>
    </xf>
    <xf numFmtId="0" fontId="25" fillId="0" borderId="42" xfId="17" applyFont="1" applyBorder="1" applyAlignment="1">
      <alignment horizontal="center" vertical="center" wrapText="1"/>
    </xf>
    <xf numFmtId="0" fontId="25" fillId="0" borderId="40" xfId="17" applyFont="1" applyBorder="1" applyAlignment="1">
      <alignment horizontal="center" vertical="center"/>
    </xf>
    <xf numFmtId="0" fontId="25" fillId="0" borderId="22" xfId="17" applyFont="1" applyBorder="1" applyAlignment="1">
      <alignment horizontal="center" vertical="center"/>
    </xf>
    <xf numFmtId="0" fontId="25" fillId="0" borderId="15" xfId="17" applyFont="1" applyBorder="1" applyAlignment="1">
      <alignment horizontal="center" vertical="center" wrapText="1"/>
    </xf>
    <xf numFmtId="0" fontId="39" fillId="0" borderId="0" xfId="17" applyFont="1" applyAlignment="1">
      <alignment vertical="center"/>
    </xf>
    <xf numFmtId="0" fontId="36" fillId="0" borderId="43" xfId="17" applyFont="1" applyBorder="1" applyAlignment="1">
      <alignment horizontal="center" vertical="center"/>
    </xf>
    <xf numFmtId="0" fontId="40" fillId="0" borderId="29" xfId="17" applyFont="1" applyBorder="1" applyAlignment="1">
      <alignment vertical="center"/>
    </xf>
    <xf numFmtId="0" fontId="38" fillId="0" borderId="14" xfId="17" applyFont="1" applyBorder="1" applyAlignment="1">
      <alignment vertical="center"/>
    </xf>
    <xf numFmtId="0" fontId="38" fillId="0" borderId="44" xfId="17" applyFont="1" applyBorder="1" applyAlignment="1">
      <alignment vertical="center"/>
    </xf>
    <xf numFmtId="4" fontId="38" fillId="0" borderId="44" xfId="17" applyNumberFormat="1" applyFont="1" applyBorder="1" applyAlignment="1">
      <alignment vertical="center"/>
    </xf>
    <xf numFmtId="0" fontId="40" fillId="0" borderId="45" xfId="17" applyFont="1" applyBorder="1" applyAlignment="1">
      <alignment horizontal="center" vertical="center"/>
    </xf>
    <xf numFmtId="166" fontId="10" fillId="0" borderId="0" xfId="17" applyNumberFormat="1" applyFont="1" applyBorder="1" applyAlignment="1">
      <alignment horizontal="center" vertical="center"/>
    </xf>
    <xf numFmtId="0" fontId="28" fillId="0" borderId="0" xfId="17" applyFont="1" applyBorder="1"/>
    <xf numFmtId="3" fontId="40" fillId="0" borderId="32" xfId="17" applyNumberFormat="1" applyFont="1" applyBorder="1" applyAlignment="1">
      <alignment horizontal="center" vertical="center"/>
    </xf>
    <xf numFmtId="0" fontId="41" fillId="0" borderId="47" xfId="17" applyFont="1" applyBorder="1" applyAlignment="1">
      <alignment vertical="center"/>
    </xf>
    <xf numFmtId="0" fontId="40" fillId="0" borderId="48" xfId="17" applyFont="1" applyBorder="1" applyAlignment="1">
      <alignment vertical="center"/>
    </xf>
    <xf numFmtId="0" fontId="40" fillId="0" borderId="49" xfId="17" applyFont="1" applyBorder="1" applyAlignment="1">
      <alignment horizontal="center" vertical="center"/>
    </xf>
    <xf numFmtId="0" fontId="29" fillId="0" borderId="0" xfId="17" applyFont="1" applyBorder="1" applyAlignment="1">
      <alignment vertical="center" wrapText="1"/>
    </xf>
    <xf numFmtId="3" fontId="40" fillId="0" borderId="28" xfId="17" applyNumberFormat="1" applyFont="1" applyBorder="1" applyAlignment="1">
      <alignment horizontal="center" vertical="center"/>
    </xf>
    <xf numFmtId="0" fontId="39" fillId="0" borderId="0" xfId="17" applyFont="1" applyAlignment="1">
      <alignment vertical="center" wrapText="1"/>
    </xf>
    <xf numFmtId="0" fontId="39" fillId="0" borderId="50" xfId="17" applyFont="1" applyBorder="1" applyAlignment="1">
      <alignment vertical="center"/>
    </xf>
    <xf numFmtId="0" fontId="38" fillId="0" borderId="16" xfId="17" applyFont="1" applyBorder="1" applyAlignment="1">
      <alignment horizontal="left" vertical="center"/>
    </xf>
    <xf numFmtId="4" fontId="38" fillId="0" borderId="0" xfId="17" applyNumberFormat="1" applyFont="1" applyBorder="1" applyAlignment="1">
      <alignment horizontal="left" vertical="center"/>
    </xf>
    <xf numFmtId="0" fontId="36" fillId="0" borderId="48" xfId="17" applyFont="1" applyBorder="1" applyAlignment="1">
      <alignment horizontal="center" vertical="center"/>
    </xf>
    <xf numFmtId="0" fontId="38" fillId="0" borderId="48" xfId="17" applyFont="1" applyBorder="1" applyAlignment="1">
      <alignment horizontal="center" vertical="center"/>
    </xf>
    <xf numFmtId="4" fontId="36" fillId="0" borderId="49" xfId="17" applyNumberFormat="1" applyFont="1" applyBorder="1" applyAlignment="1">
      <alignment horizontal="center" vertical="center"/>
    </xf>
    <xf numFmtId="4" fontId="36" fillId="0" borderId="28" xfId="17" applyNumberFormat="1" applyFont="1" applyBorder="1" applyAlignment="1">
      <alignment horizontal="center" vertical="center"/>
    </xf>
    <xf numFmtId="0" fontId="42" fillId="0" borderId="16" xfId="17" quotePrefix="1" applyFont="1" applyBorder="1" applyAlignment="1">
      <alignment vertical="center" wrapText="1"/>
    </xf>
    <xf numFmtId="0" fontId="38" fillId="0" borderId="0" xfId="17" applyFont="1" applyBorder="1" applyAlignment="1">
      <alignment vertical="center"/>
    </xf>
    <xf numFmtId="0" fontId="38" fillId="0" borderId="47" xfId="17" applyFont="1" applyBorder="1" applyAlignment="1">
      <alignment vertical="center"/>
    </xf>
    <xf numFmtId="0" fontId="42" fillId="0" borderId="48" xfId="17" applyFont="1" applyBorder="1" applyAlignment="1">
      <alignment horizontal="center" vertical="center"/>
    </xf>
    <xf numFmtId="0" fontId="43" fillId="0" borderId="48" xfId="17" applyFont="1" applyBorder="1" applyAlignment="1">
      <alignment horizontal="center" vertical="center"/>
    </xf>
    <xf numFmtId="4" fontId="42" fillId="0" borderId="49" xfId="17" applyNumberFormat="1" applyFont="1" applyBorder="1" applyAlignment="1">
      <alignment horizontal="center" vertical="center"/>
    </xf>
    <xf numFmtId="0" fontId="40" fillId="0" borderId="16" xfId="17" quotePrefix="1" applyFont="1" applyBorder="1" applyAlignment="1">
      <alignment vertical="center" wrapText="1"/>
    </xf>
    <xf numFmtId="0" fontId="38" fillId="0" borderId="48" xfId="18" applyFont="1" applyBorder="1" applyAlignment="1">
      <alignment horizontal="center" vertical="center"/>
    </xf>
    <xf numFmtId="3" fontId="38" fillId="0" borderId="48" xfId="17" applyNumberFormat="1" applyFont="1" applyBorder="1" applyAlignment="1">
      <alignment horizontal="center" vertical="center"/>
    </xf>
    <xf numFmtId="4" fontId="38" fillId="0" borderId="49" xfId="17" applyNumberFormat="1" applyFont="1" applyBorder="1" applyAlignment="1">
      <alignment horizontal="center" vertical="center"/>
    </xf>
    <xf numFmtId="4" fontId="38" fillId="0" borderId="28" xfId="18" applyNumberFormat="1" applyFont="1" applyBorder="1" applyAlignment="1">
      <alignment horizontal="center" vertical="center"/>
    </xf>
    <xf numFmtId="0" fontId="40" fillId="0" borderId="16" xfId="17" applyFont="1" applyBorder="1" applyAlignment="1">
      <alignment vertical="center" wrapText="1"/>
    </xf>
    <xf numFmtId="0" fontId="37" fillId="0" borderId="48" xfId="17" applyFont="1" applyBorder="1" applyAlignment="1">
      <alignment horizontal="center" vertical="center"/>
    </xf>
    <xf numFmtId="0" fontId="40" fillId="0" borderId="48" xfId="17" applyFont="1" applyBorder="1" applyAlignment="1">
      <alignment horizontal="center" vertical="center"/>
    </xf>
    <xf numFmtId="4" fontId="37" fillId="0" borderId="49" xfId="17" applyNumberFormat="1" applyFont="1" applyBorder="1" applyAlignment="1">
      <alignment horizontal="center" vertical="center"/>
    </xf>
    <xf numFmtId="0" fontId="38" fillId="0" borderId="0" xfId="18" applyFont="1" applyAlignment="1">
      <alignment vertical="center"/>
    </xf>
    <xf numFmtId="0" fontId="38" fillId="0" borderId="16" xfId="17" quotePrefix="1" applyFont="1" applyBorder="1" applyAlignment="1">
      <alignment horizontal="left" vertical="center" wrapText="1" indent="1"/>
    </xf>
    <xf numFmtId="167" fontId="6" fillId="0" borderId="0" xfId="17" applyNumberFormat="1" applyFont="1" applyBorder="1" applyAlignment="1">
      <alignment horizontal="center" vertical="center"/>
    </xf>
    <xf numFmtId="0" fontId="29" fillId="0" borderId="0" xfId="17" applyFont="1" applyBorder="1"/>
    <xf numFmtId="4" fontId="38" fillId="0" borderId="48" xfId="17" applyNumberFormat="1" applyFont="1" applyBorder="1" applyAlignment="1">
      <alignment horizontal="center" vertical="center"/>
    </xf>
    <xf numFmtId="0" fontId="40" fillId="0" borderId="16" xfId="17" quotePrefix="1" applyFont="1" applyBorder="1" applyAlignment="1">
      <alignment vertical="center"/>
    </xf>
    <xf numFmtId="0" fontId="38" fillId="0" borderId="16" xfId="17" quotePrefix="1" applyFont="1" applyBorder="1" applyAlignment="1">
      <alignment horizontal="left" vertical="center" indent="1"/>
    </xf>
    <xf numFmtId="0" fontId="38" fillId="0" borderId="48" xfId="17" quotePrefix="1" applyFont="1" applyBorder="1" applyAlignment="1">
      <alignment horizontal="center" vertical="center"/>
    </xf>
    <xf numFmtId="0" fontId="40" fillId="0" borderId="16" xfId="17" quotePrefix="1" applyFont="1" applyBorder="1" applyAlignment="1">
      <alignment horizontal="left" vertical="center" indent="1"/>
    </xf>
    <xf numFmtId="0" fontId="38" fillId="0" borderId="16" xfId="17" quotePrefix="1" applyFont="1" applyBorder="1" applyAlignment="1">
      <alignment horizontal="left" vertical="center" indent="2"/>
    </xf>
    <xf numFmtId="0" fontId="38" fillId="0" borderId="16" xfId="17" quotePrefix="1" applyFont="1" applyBorder="1" applyAlignment="1">
      <alignment horizontal="left" vertical="center" wrapText="1" indent="2"/>
    </xf>
    <xf numFmtId="0" fontId="35" fillId="0" borderId="0" xfId="17" applyBorder="1"/>
    <xf numFmtId="0" fontId="38" fillId="0" borderId="16" xfId="17" quotePrefix="1" applyFont="1" applyBorder="1" applyAlignment="1">
      <alignment horizontal="left" vertical="center" indent="3"/>
    </xf>
    <xf numFmtId="0" fontId="40" fillId="0" borderId="16" xfId="18" applyFont="1" applyBorder="1" applyAlignment="1">
      <alignment horizontal="left" vertical="center" indent="1"/>
    </xf>
    <xf numFmtId="0" fontId="38" fillId="0" borderId="0" xfId="18" applyFont="1" applyBorder="1" applyAlignment="1">
      <alignment horizontal="left" vertical="center" wrapText="1" indent="1"/>
    </xf>
    <xf numFmtId="0" fontId="38" fillId="0" borderId="47" xfId="18" applyFont="1" applyBorder="1" applyAlignment="1">
      <alignment horizontal="left" vertical="center" wrapText="1" indent="1"/>
    </xf>
    <xf numFmtId="4" fontId="38" fillId="0" borderId="49" xfId="18" applyNumberFormat="1" applyFont="1" applyBorder="1" applyAlignment="1">
      <alignment horizontal="center" vertical="center"/>
    </xf>
    <xf numFmtId="0" fontId="38" fillId="0" borderId="16" xfId="18" applyFont="1" applyBorder="1" applyAlignment="1">
      <alignment horizontal="left" vertical="center" indent="2"/>
    </xf>
    <xf numFmtId="0" fontId="38" fillId="0" borderId="16" xfId="18" quotePrefix="1" applyFont="1" applyBorder="1" applyAlignment="1">
      <alignment horizontal="left" vertical="center" indent="3"/>
    </xf>
    <xf numFmtId="0" fontId="40" fillId="0" borderId="16" xfId="18" applyFont="1" applyBorder="1" applyAlignment="1">
      <alignment vertical="center"/>
    </xf>
    <xf numFmtId="0" fontId="38" fillId="0" borderId="16" xfId="18" applyFont="1" applyBorder="1" applyAlignment="1">
      <alignment vertical="center"/>
    </xf>
    <xf numFmtId="0" fontId="38" fillId="0" borderId="16" xfId="18" applyFont="1" applyBorder="1" applyAlignment="1">
      <alignment horizontal="left" vertical="center" indent="1"/>
    </xf>
    <xf numFmtId="2" fontId="38" fillId="0" borderId="48" xfId="18" applyNumberFormat="1" applyFont="1" applyBorder="1" applyAlignment="1">
      <alignment horizontal="center" vertical="center"/>
    </xf>
    <xf numFmtId="0" fontId="38" fillId="0" borderId="16" xfId="18" applyFont="1" applyBorder="1" applyAlignment="1">
      <alignment horizontal="left" vertical="center" indent="3"/>
    </xf>
    <xf numFmtId="0" fontId="44" fillId="0" borderId="48" xfId="18" applyFont="1" applyBorder="1" applyAlignment="1">
      <alignment horizontal="center" vertical="center"/>
    </xf>
    <xf numFmtId="4" fontId="44" fillId="0" borderId="28" xfId="18" applyNumberFormat="1" applyFont="1" applyBorder="1" applyAlignment="1">
      <alignment horizontal="right" vertical="center"/>
    </xf>
    <xf numFmtId="168" fontId="38" fillId="0" borderId="48" xfId="18" applyNumberFormat="1" applyFont="1" applyBorder="1" applyAlignment="1">
      <alignment horizontal="center" vertical="center"/>
    </xf>
    <xf numFmtId="0" fontId="44" fillId="0" borderId="16" xfId="18" applyFont="1" applyBorder="1" applyAlignment="1">
      <alignment horizontal="left" vertical="center"/>
    </xf>
    <xf numFmtId="0" fontId="38" fillId="0" borderId="16" xfId="17" applyFont="1" applyBorder="1" applyAlignment="1">
      <alignment vertical="center"/>
    </xf>
    <xf numFmtId="4" fontId="38" fillId="0" borderId="48" xfId="18" applyNumberFormat="1" applyFont="1" applyBorder="1" applyAlignment="1">
      <alignment horizontal="center" vertical="center"/>
    </xf>
    <xf numFmtId="0" fontId="38" fillId="0" borderId="16" xfId="17" applyFont="1" applyBorder="1" applyAlignment="1">
      <alignment horizontal="left" vertical="center" indent="1"/>
    </xf>
    <xf numFmtId="166" fontId="25" fillId="0" borderId="0" xfId="17" applyNumberFormat="1" applyFont="1" applyFill="1" applyBorder="1" applyAlignment="1">
      <alignment vertical="center"/>
    </xf>
    <xf numFmtId="0" fontId="28" fillId="0" borderId="0" xfId="17" applyFont="1" applyFill="1" applyBorder="1"/>
    <xf numFmtId="0" fontId="29" fillId="0" borderId="0" xfId="17" applyFont="1" applyFill="1" applyBorder="1"/>
    <xf numFmtId="0" fontId="38" fillId="0" borderId="30" xfId="17" applyFont="1" applyBorder="1" applyAlignment="1">
      <alignment horizontal="left" vertical="center"/>
    </xf>
    <xf numFmtId="4" fontId="38" fillId="0" borderId="12" xfId="17" applyNumberFormat="1" applyFont="1" applyBorder="1" applyAlignment="1">
      <alignment horizontal="left" vertical="center"/>
    </xf>
    <xf numFmtId="0" fontId="36" fillId="0" borderId="51" xfId="17" applyFont="1" applyBorder="1" applyAlignment="1">
      <alignment horizontal="center" vertical="center"/>
    </xf>
    <xf numFmtId="0" fontId="38" fillId="0" borderId="51" xfId="17" applyFont="1" applyBorder="1" applyAlignment="1">
      <alignment horizontal="center" vertical="center"/>
    </xf>
    <xf numFmtId="4" fontId="36" fillId="0" borderId="52" xfId="17" applyNumberFormat="1" applyFont="1" applyBorder="1" applyAlignment="1">
      <alignment horizontal="center" vertical="center"/>
    </xf>
    <xf numFmtId="4" fontId="36" fillId="0" borderId="33" xfId="17" applyNumberFormat="1" applyFont="1" applyBorder="1" applyAlignment="1">
      <alignment horizontal="center" vertical="center"/>
    </xf>
    <xf numFmtId="0" fontId="36" fillId="0" borderId="32" xfId="17" applyFont="1" applyBorder="1" applyAlignment="1">
      <alignment horizontal="center" vertical="center"/>
    </xf>
    <xf numFmtId="0" fontId="42" fillId="0" borderId="29" xfId="17" quotePrefix="1" applyFont="1" applyBorder="1" applyAlignment="1">
      <alignment vertical="center" wrapText="1"/>
    </xf>
    <xf numFmtId="0" fontId="38" fillId="0" borderId="53" xfId="17" applyFont="1" applyBorder="1" applyAlignment="1">
      <alignment vertical="center"/>
    </xf>
    <xf numFmtId="0" fontId="42" fillId="0" borderId="44" xfId="17" applyFont="1" applyBorder="1" applyAlignment="1">
      <alignment horizontal="center" vertical="center"/>
    </xf>
    <xf numFmtId="0" fontId="43" fillId="0" borderId="44" xfId="17" applyFont="1" applyBorder="1" applyAlignment="1">
      <alignment horizontal="center" vertical="center"/>
    </xf>
    <xf numFmtId="4" fontId="42" fillId="0" borderId="45" xfId="17" applyNumberFormat="1" applyFont="1" applyBorder="1" applyAlignment="1">
      <alignment horizontal="center" vertical="center"/>
    </xf>
    <xf numFmtId="166" fontId="10" fillId="0" borderId="29" xfId="17" applyNumberFormat="1" applyFont="1" applyBorder="1" applyAlignment="1">
      <alignment horizontal="center" vertical="center"/>
    </xf>
    <xf numFmtId="0" fontId="28" fillId="0" borderId="14" xfId="17" applyFont="1" applyBorder="1"/>
    <xf numFmtId="4" fontId="36" fillId="0" borderId="32" xfId="17" applyNumberFormat="1" applyFont="1" applyBorder="1" applyAlignment="1">
      <alignment horizontal="center" vertical="center"/>
    </xf>
    <xf numFmtId="0" fontId="36" fillId="0" borderId="28" xfId="17" applyFont="1" applyBorder="1" applyAlignment="1">
      <alignment horizontal="center" vertical="center"/>
    </xf>
    <xf numFmtId="0" fontId="38" fillId="0" borderId="30" xfId="17" applyFont="1" applyBorder="1" applyAlignment="1">
      <alignment vertical="center"/>
    </xf>
    <xf numFmtId="0" fontId="38" fillId="0" borderId="12" xfId="17" applyFont="1" applyBorder="1" applyAlignment="1">
      <alignment vertical="center"/>
    </xf>
    <xf numFmtId="0" fontId="38" fillId="0" borderId="54" xfId="17" applyFont="1" applyBorder="1" applyAlignment="1">
      <alignment vertical="center"/>
    </xf>
    <xf numFmtId="0" fontId="38" fillId="0" borderId="51" xfId="18" applyFont="1" applyBorder="1" applyAlignment="1">
      <alignment horizontal="center" vertical="center"/>
    </xf>
    <xf numFmtId="4" fontId="38" fillId="0" borderId="51" xfId="18" applyNumberFormat="1" applyFont="1" applyBorder="1" applyAlignment="1">
      <alignment horizontal="center" vertical="center"/>
    </xf>
    <xf numFmtId="4" fontId="38" fillId="0" borderId="52" xfId="18" applyNumberFormat="1" applyFont="1" applyBorder="1" applyAlignment="1">
      <alignment horizontal="center" vertical="center"/>
    </xf>
    <xf numFmtId="166" fontId="10" fillId="0" borderId="30" xfId="17" applyNumberFormat="1" applyFont="1" applyBorder="1" applyAlignment="1">
      <alignment horizontal="center" vertical="center"/>
    </xf>
    <xf numFmtId="0" fontId="28" fillId="0" borderId="12" xfId="17" applyFont="1" applyBorder="1"/>
    <xf numFmtId="0" fontId="29" fillId="0" borderId="12" xfId="17" applyFont="1" applyBorder="1"/>
    <xf numFmtId="4" fontId="38" fillId="0" borderId="33" xfId="18" applyNumberFormat="1" applyFont="1" applyBorder="1" applyAlignment="1">
      <alignment horizontal="center" vertical="center"/>
    </xf>
    <xf numFmtId="0" fontId="38" fillId="0" borderId="0" xfId="18" applyFont="1" applyBorder="1" applyAlignment="1">
      <alignment vertical="center"/>
    </xf>
    <xf numFmtId="0" fontId="45" fillId="0" borderId="29" xfId="17" applyFont="1" applyFill="1" applyBorder="1" applyAlignment="1">
      <alignment vertical="center"/>
    </xf>
    <xf numFmtId="0" fontId="38" fillId="0" borderId="14" xfId="17" applyFont="1" applyFill="1" applyBorder="1" applyAlignment="1">
      <alignment vertical="center"/>
    </xf>
    <xf numFmtId="0" fontId="38" fillId="0" borderId="53" xfId="17" applyFont="1" applyFill="1" applyBorder="1" applyAlignment="1">
      <alignment vertical="center"/>
    </xf>
    <xf numFmtId="0" fontId="38" fillId="0" borderId="44" xfId="18" applyFont="1" applyBorder="1" applyAlignment="1">
      <alignment horizontal="center" vertical="center"/>
    </xf>
    <xf numFmtId="4" fontId="38" fillId="0" borderId="44" xfId="18" applyNumberFormat="1" applyFont="1" applyBorder="1" applyAlignment="1">
      <alignment horizontal="center" vertical="center"/>
    </xf>
    <xf numFmtId="4" fontId="38" fillId="0" borderId="55" xfId="18" applyNumberFormat="1" applyFont="1" applyBorder="1" applyAlignment="1">
      <alignment horizontal="center" vertical="center"/>
    </xf>
    <xf numFmtId="167" fontId="6" fillId="0" borderId="29" xfId="17" applyNumberFormat="1" applyFont="1" applyBorder="1" applyAlignment="1">
      <alignment horizontal="center" vertical="center"/>
    </xf>
    <xf numFmtId="0" fontId="29" fillId="0" borderId="35" xfId="17" applyFont="1" applyBorder="1"/>
    <xf numFmtId="0" fontId="38" fillId="0" borderId="16" xfId="17" applyFont="1" applyFill="1" applyBorder="1" applyAlignment="1">
      <alignment vertical="center"/>
    </xf>
    <xf numFmtId="0" fontId="38" fillId="0" borderId="0" xfId="17" applyFont="1" applyFill="1" applyBorder="1" applyAlignment="1">
      <alignment vertical="center"/>
    </xf>
    <xf numFmtId="0" fontId="38" fillId="0" borderId="47" xfId="17" applyFont="1" applyFill="1" applyBorder="1" applyAlignment="1">
      <alignment vertical="center"/>
    </xf>
    <xf numFmtId="4" fontId="38" fillId="0" borderId="43" xfId="18" applyNumberFormat="1" applyFont="1" applyBorder="1" applyAlignment="1">
      <alignment horizontal="center" vertical="center"/>
    </xf>
    <xf numFmtId="167" fontId="6" fillId="0" borderId="16" xfId="17" applyNumberFormat="1" applyFont="1" applyBorder="1" applyAlignment="1">
      <alignment horizontal="center" vertical="center"/>
    </xf>
    <xf numFmtId="0" fontId="29" fillId="0" borderId="17" xfId="17" applyFont="1" applyBorder="1"/>
    <xf numFmtId="0" fontId="40" fillId="0" borderId="16" xfId="17" applyFont="1" applyBorder="1" applyAlignment="1">
      <alignment vertical="center"/>
    </xf>
    <xf numFmtId="166" fontId="10" fillId="0" borderId="16" xfId="17" applyNumberFormat="1" applyFont="1" applyBorder="1" applyAlignment="1">
      <alignment horizontal="center" vertical="center"/>
    </xf>
    <xf numFmtId="3" fontId="38" fillId="0" borderId="48" xfId="18" applyNumberFormat="1" applyFont="1" applyBorder="1" applyAlignment="1">
      <alignment horizontal="center" vertical="center"/>
    </xf>
    <xf numFmtId="4" fontId="38" fillId="0" borderId="43" xfId="17" applyNumberFormat="1" applyFont="1" applyBorder="1" applyAlignment="1">
      <alignment horizontal="center" vertical="center"/>
    </xf>
    <xf numFmtId="4" fontId="38" fillId="0" borderId="28" xfId="17" applyNumberFormat="1" applyFont="1" applyBorder="1" applyAlignment="1">
      <alignment horizontal="center" vertical="center"/>
    </xf>
    <xf numFmtId="0" fontId="40" fillId="0" borderId="16" xfId="17" quotePrefix="1" applyFont="1" applyBorder="1" applyAlignment="1">
      <alignment horizontal="left" vertical="center" indent="2"/>
    </xf>
    <xf numFmtId="167" fontId="6" fillId="0" borderId="16" xfId="17" applyNumberFormat="1" applyFont="1" applyFill="1" applyBorder="1" applyAlignment="1">
      <alignment horizontal="center" vertical="center"/>
    </xf>
    <xf numFmtId="0" fontId="29" fillId="0" borderId="17" xfId="17" applyFont="1" applyFill="1" applyBorder="1"/>
    <xf numFmtId="166" fontId="10" fillId="0" borderId="16" xfId="17" applyNumberFormat="1" applyFont="1" applyFill="1" applyBorder="1" applyAlignment="1">
      <alignment horizontal="center" vertical="center"/>
    </xf>
    <xf numFmtId="166" fontId="25" fillId="0" borderId="16" xfId="17" applyNumberFormat="1" applyFont="1" applyFill="1" applyBorder="1" applyAlignment="1">
      <alignment vertical="center"/>
    </xf>
    <xf numFmtId="169" fontId="38" fillId="0" borderId="48" xfId="18" applyNumberFormat="1" applyFont="1" applyBorder="1" applyAlignment="1">
      <alignment horizontal="center" vertical="center"/>
    </xf>
    <xf numFmtId="0" fontId="28" fillId="0" borderId="17" xfId="17" applyFont="1" applyBorder="1"/>
    <xf numFmtId="0" fontId="44" fillId="0" borderId="0" xfId="17" applyFont="1" applyBorder="1" applyAlignment="1">
      <alignment horizontal="left" vertical="center"/>
    </xf>
    <xf numFmtId="0" fontId="30" fillId="0" borderId="0" xfId="17" applyFont="1" applyFill="1" applyBorder="1"/>
    <xf numFmtId="0" fontId="30" fillId="0" borderId="17" xfId="17" applyFont="1" applyFill="1" applyBorder="1"/>
    <xf numFmtId="4" fontId="38" fillId="0" borderId="56" xfId="18" applyNumberFormat="1" applyFont="1" applyBorder="1" applyAlignment="1">
      <alignment horizontal="center" vertical="center"/>
    </xf>
    <xf numFmtId="166" fontId="31" fillId="0" borderId="30" xfId="17" applyNumberFormat="1" applyFont="1" applyFill="1" applyBorder="1" applyAlignment="1">
      <alignment vertical="center"/>
    </xf>
    <xf numFmtId="0" fontId="35" fillId="0" borderId="12" xfId="17" applyFont="1" applyFill="1" applyBorder="1"/>
    <xf numFmtId="0" fontId="35" fillId="0" borderId="36" xfId="17" applyFont="1" applyFill="1" applyBorder="1"/>
    <xf numFmtId="0" fontId="36" fillId="0" borderId="28" xfId="17" applyFont="1" applyFill="1" applyBorder="1" applyAlignment="1">
      <alignment horizontal="center" vertical="center"/>
    </xf>
    <xf numFmtId="166" fontId="31" fillId="0" borderId="29" xfId="17" applyNumberFormat="1" applyFont="1" applyFill="1" applyBorder="1" applyAlignment="1">
      <alignment vertical="center"/>
    </xf>
    <xf numFmtId="0" fontId="35" fillId="0" borderId="14" xfId="17" applyFont="1" applyFill="1" applyBorder="1"/>
    <xf numFmtId="0" fontId="35" fillId="0" borderId="35" xfId="17" applyFont="1" applyFill="1" applyBorder="1"/>
    <xf numFmtId="4" fontId="38" fillId="0" borderId="32" xfId="18" applyNumberFormat="1" applyFont="1" applyBorder="1" applyAlignment="1">
      <alignment horizontal="center" vertical="center"/>
    </xf>
    <xf numFmtId="0" fontId="28" fillId="0" borderId="16" xfId="17" applyFont="1" applyFill="1" applyBorder="1" applyAlignment="1">
      <alignment vertical="center" wrapText="1"/>
    </xf>
    <xf numFmtId="0" fontId="35" fillId="0" borderId="0" xfId="17" applyFill="1" applyBorder="1"/>
    <xf numFmtId="0" fontId="35" fillId="0" borderId="17" xfId="17" applyFill="1" applyBorder="1"/>
    <xf numFmtId="0" fontId="31" fillId="0" borderId="16" xfId="17" applyFont="1" applyFill="1" applyBorder="1" applyAlignment="1">
      <alignment vertical="center" wrapText="1"/>
    </xf>
    <xf numFmtId="2" fontId="38" fillId="0" borderId="48" xfId="17" applyNumberFormat="1" applyFont="1" applyBorder="1" applyAlignment="1">
      <alignment horizontal="center" vertical="center"/>
    </xf>
    <xf numFmtId="4" fontId="36" fillId="0" borderId="43" xfId="17" applyNumberFormat="1" applyFont="1" applyBorder="1" applyAlignment="1">
      <alignment horizontal="center" vertical="center"/>
    </xf>
    <xf numFmtId="0" fontId="32" fillId="0" borderId="0" xfId="17" applyFont="1" applyFill="1" applyBorder="1"/>
    <xf numFmtId="0" fontId="32" fillId="0" borderId="17" xfId="17" applyFont="1" applyFill="1" applyBorder="1"/>
    <xf numFmtId="0" fontId="35" fillId="0" borderId="16" xfId="17" applyFill="1" applyBorder="1"/>
    <xf numFmtId="0" fontId="35" fillId="0" borderId="16" xfId="17" applyBorder="1"/>
    <xf numFmtId="0" fontId="35" fillId="0" borderId="17" xfId="17" applyBorder="1"/>
    <xf numFmtId="0" fontId="44" fillId="0" borderId="0" xfId="17" applyFont="1" applyBorder="1" applyAlignment="1">
      <alignment vertical="center"/>
    </xf>
    <xf numFmtId="0" fontId="35" fillId="0" borderId="30" xfId="17" applyBorder="1"/>
    <xf numFmtId="0" fontId="35" fillId="0" borderId="12" xfId="17" applyBorder="1"/>
    <xf numFmtId="0" fontId="35" fillId="0" borderId="36" xfId="17" applyBorder="1"/>
    <xf numFmtId="0" fontId="35" fillId="0" borderId="29" xfId="17" applyBorder="1"/>
    <xf numFmtId="0" fontId="35" fillId="0" borderId="14" xfId="17" applyBorder="1"/>
    <xf numFmtId="0" fontId="35" fillId="0" borderId="35" xfId="17" applyBorder="1"/>
    <xf numFmtId="1" fontId="38" fillId="0" borderId="48" xfId="17" applyNumberFormat="1" applyFont="1" applyBorder="1" applyAlignment="1">
      <alignment horizontal="center" vertical="center"/>
    </xf>
    <xf numFmtId="4" fontId="44" fillId="0" borderId="48" xfId="18" applyNumberFormat="1" applyFont="1" applyBorder="1" applyAlignment="1">
      <alignment horizontal="left" vertical="center"/>
    </xf>
    <xf numFmtId="0" fontId="44" fillId="0" borderId="0" xfId="17" applyFont="1" applyBorder="1" applyAlignment="1">
      <alignment horizontal="center" vertical="center"/>
    </xf>
    <xf numFmtId="0" fontId="38" fillId="0" borderId="44" xfId="18" applyFont="1" applyFill="1" applyBorder="1" applyAlignment="1">
      <alignment horizontal="center" vertical="center"/>
    </xf>
    <xf numFmtId="4" fontId="38" fillId="0" borderId="44" xfId="18" applyNumberFormat="1" applyFont="1" applyFill="1" applyBorder="1" applyAlignment="1">
      <alignment horizontal="center" vertical="center"/>
    </xf>
    <xf numFmtId="4" fontId="38" fillId="0" borderId="55" xfId="18" applyNumberFormat="1" applyFont="1" applyFill="1" applyBorder="1" applyAlignment="1">
      <alignment horizontal="center" vertical="center"/>
    </xf>
    <xf numFmtId="0" fontId="35" fillId="0" borderId="29" xfId="17" applyFill="1" applyBorder="1"/>
    <xf numFmtId="0" fontId="35" fillId="0" borderId="14" xfId="17" applyFill="1" applyBorder="1"/>
    <xf numFmtId="0" fontId="35" fillId="0" borderId="35" xfId="17" applyFill="1" applyBorder="1"/>
    <xf numFmtId="4" fontId="38" fillId="0" borderId="32" xfId="18" applyNumberFormat="1" applyFont="1" applyFill="1" applyBorder="1" applyAlignment="1">
      <alignment horizontal="center" vertical="center"/>
    </xf>
    <xf numFmtId="0" fontId="38" fillId="0" borderId="48" xfId="18" applyFont="1" applyFill="1" applyBorder="1" applyAlignment="1">
      <alignment horizontal="center" vertical="center"/>
    </xf>
    <xf numFmtId="3" fontId="38" fillId="0" borderId="48" xfId="18" applyNumberFormat="1" applyFont="1" applyFill="1" applyBorder="1" applyAlignment="1">
      <alignment horizontal="center" vertical="center"/>
    </xf>
    <xf numFmtId="4" fontId="38" fillId="0" borderId="43" xfId="17" applyNumberFormat="1" applyFont="1" applyFill="1" applyBorder="1" applyAlignment="1">
      <alignment horizontal="center" vertical="center"/>
    </xf>
    <xf numFmtId="4" fontId="38" fillId="0" borderId="28" xfId="17" applyNumberFormat="1" applyFont="1" applyFill="1" applyBorder="1" applyAlignment="1">
      <alignment horizontal="center" vertical="center"/>
    </xf>
    <xf numFmtId="0" fontId="38" fillId="0" borderId="16" xfId="17" applyFont="1" applyFill="1" applyBorder="1" applyAlignment="1">
      <alignment horizontal="left" vertical="center"/>
    </xf>
    <xf numFmtId="0" fontId="36" fillId="0" borderId="48" xfId="17" applyFont="1" applyFill="1" applyBorder="1" applyAlignment="1">
      <alignment horizontal="center" vertical="center"/>
    </xf>
    <xf numFmtId="2" fontId="38" fillId="0" borderId="48" xfId="17" applyNumberFormat="1" applyFont="1" applyFill="1" applyBorder="1" applyAlignment="1">
      <alignment horizontal="center" vertical="center"/>
    </xf>
    <xf numFmtId="4" fontId="36" fillId="0" borderId="43" xfId="17" applyNumberFormat="1" applyFont="1" applyFill="1" applyBorder="1" applyAlignment="1">
      <alignment horizontal="center" vertical="center"/>
    </xf>
    <xf numFmtId="4" fontId="38" fillId="0" borderId="28" xfId="18" applyNumberFormat="1" applyFont="1" applyFill="1" applyBorder="1" applyAlignment="1">
      <alignment horizontal="center" vertical="center"/>
    </xf>
    <xf numFmtId="0" fontId="38" fillId="0" borderId="30" xfId="17" applyFont="1" applyFill="1" applyBorder="1" applyAlignment="1">
      <alignment vertical="center"/>
    </xf>
    <xf numFmtId="0" fontId="38" fillId="0" borderId="12" xfId="17" applyFont="1" applyFill="1" applyBorder="1" applyAlignment="1">
      <alignment vertical="center"/>
    </xf>
    <xf numFmtId="0" fontId="38" fillId="0" borderId="54" xfId="17" applyFont="1" applyFill="1" applyBorder="1" applyAlignment="1">
      <alignment vertical="center"/>
    </xf>
    <xf numFmtId="0" fontId="38" fillId="0" borderId="51" xfId="18" applyFont="1" applyFill="1" applyBorder="1" applyAlignment="1">
      <alignment horizontal="center" vertical="center"/>
    </xf>
    <xf numFmtId="4" fontId="38" fillId="0" borderId="51" xfId="18" applyNumberFormat="1" applyFont="1" applyFill="1" applyBorder="1" applyAlignment="1">
      <alignment horizontal="center" vertical="center"/>
    </xf>
    <xf numFmtId="4" fontId="38" fillId="0" borderId="56" xfId="18" applyNumberFormat="1" applyFont="1" applyFill="1" applyBorder="1" applyAlignment="1">
      <alignment horizontal="center" vertical="center"/>
    </xf>
    <xf numFmtId="0" fontId="35" fillId="0" borderId="30" xfId="17" applyFill="1" applyBorder="1"/>
    <xf numFmtId="0" fontId="35" fillId="0" borderId="12" xfId="17" applyFill="1" applyBorder="1"/>
    <xf numFmtId="0" fontId="35" fillId="0" borderId="36" xfId="17" applyFill="1" applyBorder="1"/>
    <xf numFmtId="4" fontId="38" fillId="0" borderId="33" xfId="18" applyNumberFormat="1" applyFont="1" applyFill="1" applyBorder="1" applyAlignment="1">
      <alignment horizontal="center" vertical="center"/>
    </xf>
    <xf numFmtId="0" fontId="40" fillId="0" borderId="16" xfId="17" applyFont="1" applyFill="1" applyBorder="1" applyAlignment="1">
      <alignment vertical="center"/>
    </xf>
    <xf numFmtId="0" fontId="38" fillId="0" borderId="16" xfId="17" applyFont="1" applyFill="1" applyBorder="1" applyAlignment="1">
      <alignment horizontal="left" vertical="center" indent="1"/>
    </xf>
    <xf numFmtId="0" fontId="38" fillId="0" borderId="0" xfId="17" applyFont="1" applyFill="1" applyBorder="1" applyAlignment="1">
      <alignment horizontal="left" vertical="center" indent="1"/>
    </xf>
    <xf numFmtId="0" fontId="38" fillId="0" borderId="47" xfId="17" applyFont="1" applyFill="1" applyBorder="1" applyAlignment="1">
      <alignment horizontal="left" vertical="center" indent="1"/>
    </xf>
    <xf numFmtId="4" fontId="38" fillId="0" borderId="48" xfId="18" applyNumberFormat="1" applyFont="1" applyFill="1" applyBorder="1" applyAlignment="1">
      <alignment horizontal="center" vertical="center"/>
    </xf>
    <xf numFmtId="0" fontId="40" fillId="0" borderId="16" xfId="17" applyFont="1" applyFill="1" applyBorder="1" applyAlignment="1">
      <alignment horizontal="left" vertical="center" indent="1"/>
    </xf>
    <xf numFmtId="0" fontId="38" fillId="0" borderId="16" xfId="17" applyFont="1" applyFill="1" applyBorder="1" applyAlignment="1">
      <alignment horizontal="left" vertical="center" indent="2"/>
    </xf>
    <xf numFmtId="0" fontId="46" fillId="0" borderId="0" xfId="17" applyFont="1" applyFill="1" applyBorder="1" applyAlignment="1">
      <alignment vertical="center"/>
    </xf>
    <xf numFmtId="0" fontId="38" fillId="0" borderId="16" xfId="17" applyFont="1" applyFill="1" applyBorder="1" applyAlignment="1">
      <alignment horizontal="left" vertical="center" wrapText="1" indent="2"/>
    </xf>
    <xf numFmtId="0" fontId="38" fillId="0" borderId="0" xfId="17" applyFont="1" applyFill="1" applyBorder="1" applyAlignment="1">
      <alignment horizontal="left" vertical="center" wrapText="1" indent="2"/>
    </xf>
    <xf numFmtId="0" fontId="38" fillId="0" borderId="47" xfId="17" applyFont="1" applyFill="1" applyBorder="1" applyAlignment="1">
      <alignment horizontal="left" vertical="center" wrapText="1" indent="2"/>
    </xf>
    <xf numFmtId="0" fontId="38" fillId="0" borderId="48" xfId="17" applyFont="1" applyFill="1" applyBorder="1" applyAlignment="1">
      <alignment horizontal="center" vertical="center"/>
    </xf>
    <xf numFmtId="0" fontId="36" fillId="0" borderId="33" xfId="17" applyFont="1" applyBorder="1" applyAlignment="1">
      <alignment horizontal="center" vertical="center"/>
    </xf>
    <xf numFmtId="0" fontId="38" fillId="0" borderId="30" xfId="17" applyFont="1" applyFill="1" applyBorder="1" applyAlignment="1">
      <alignment horizontal="left" vertical="center"/>
    </xf>
    <xf numFmtId="4" fontId="38" fillId="0" borderId="12" xfId="17" applyNumberFormat="1" applyFont="1" applyFill="1" applyBorder="1" applyAlignment="1">
      <alignment horizontal="left" vertical="center"/>
    </xf>
    <xf numFmtId="0" fontId="36" fillId="0" borderId="51" xfId="17" applyFont="1" applyFill="1" applyBorder="1" applyAlignment="1">
      <alignment horizontal="center" vertical="center"/>
    </xf>
    <xf numFmtId="0" fontId="38" fillId="0" borderId="51" xfId="17" applyFont="1" applyFill="1" applyBorder="1" applyAlignment="1">
      <alignment horizontal="center" vertical="center"/>
    </xf>
    <xf numFmtId="4" fontId="36" fillId="0" borderId="56" xfId="17" applyNumberFormat="1" applyFont="1" applyFill="1" applyBorder="1" applyAlignment="1">
      <alignment horizontal="center" vertical="center"/>
    </xf>
    <xf numFmtId="4" fontId="42" fillId="0" borderId="55" xfId="17" applyNumberFormat="1" applyFont="1" applyBorder="1" applyAlignment="1">
      <alignment horizontal="center" vertical="center"/>
    </xf>
    <xf numFmtId="0" fontId="38" fillId="0" borderId="48" xfId="17" applyFont="1" applyBorder="1" applyAlignment="1">
      <alignment vertical="center"/>
    </xf>
    <xf numFmtId="0" fontId="40" fillId="0" borderId="16" xfId="17" applyFont="1" applyBorder="1" applyAlignment="1">
      <alignment horizontal="left" vertical="center" indent="1"/>
    </xf>
    <xf numFmtId="0" fontId="38" fillId="0" borderId="0" xfId="17" applyFont="1" applyBorder="1" applyAlignment="1">
      <alignment horizontal="left" vertical="center" wrapText="1"/>
    </xf>
    <xf numFmtId="0" fontId="38" fillId="0" borderId="47" xfId="17" applyFont="1" applyBorder="1" applyAlignment="1">
      <alignment horizontal="left" vertical="center" wrapText="1"/>
    </xf>
    <xf numFmtId="0" fontId="38" fillId="0" borderId="16" xfId="17" applyFont="1" applyBorder="1" applyAlignment="1">
      <alignment horizontal="left" vertical="center" wrapText="1"/>
    </xf>
    <xf numFmtId="0" fontId="38" fillId="0" borderId="16" xfId="17" applyFont="1" applyBorder="1" applyAlignment="1">
      <alignment horizontal="left" vertical="center" indent="2"/>
    </xf>
    <xf numFmtId="0" fontId="36" fillId="0" borderId="57" xfId="17" applyFont="1" applyBorder="1" applyAlignment="1">
      <alignment horizontal="center" vertical="center"/>
    </xf>
    <xf numFmtId="0" fontId="42" fillId="0" borderId="55" xfId="17" quotePrefix="1" applyFont="1" applyBorder="1" applyAlignment="1">
      <alignment vertical="center" wrapText="1"/>
    </xf>
    <xf numFmtId="0" fontId="36" fillId="0" borderId="58" xfId="17" applyFont="1" applyBorder="1" applyAlignment="1">
      <alignment horizontal="center" vertical="center"/>
    </xf>
    <xf numFmtId="0" fontId="40" fillId="0" borderId="43" xfId="17" applyFont="1" applyBorder="1" applyAlignment="1">
      <alignment horizontal="left" vertical="center" indent="1"/>
    </xf>
    <xf numFmtId="0" fontId="40" fillId="0" borderId="43" xfId="17" applyFont="1" applyBorder="1" applyAlignment="1">
      <alignment vertical="center"/>
    </xf>
    <xf numFmtId="0" fontId="38" fillId="0" borderId="43" xfId="17" applyFont="1" applyBorder="1" applyAlignment="1">
      <alignment horizontal="left" vertical="center" indent="2"/>
    </xf>
    <xf numFmtId="0" fontId="44" fillId="0" borderId="0" xfId="17" applyFont="1" applyBorder="1" applyAlignment="1">
      <alignment horizontal="right" vertical="center"/>
    </xf>
    <xf numFmtId="0" fontId="38" fillId="0" borderId="43" xfId="17" applyFont="1" applyBorder="1" applyAlignment="1">
      <alignment vertical="center"/>
    </xf>
    <xf numFmtId="4" fontId="44" fillId="0" borderId="28" xfId="18" applyNumberFormat="1" applyFont="1" applyBorder="1" applyAlignment="1">
      <alignment horizontal="center" vertical="center"/>
    </xf>
    <xf numFmtId="168" fontId="38" fillId="0" borderId="48" xfId="17" applyNumberFormat="1" applyFont="1" applyBorder="1" applyAlignment="1">
      <alignment horizontal="center" vertical="center"/>
    </xf>
    <xf numFmtId="0" fontId="36" fillId="0" borderId="59" xfId="17" applyFont="1" applyBorder="1" applyAlignment="1">
      <alignment horizontal="center" vertical="center"/>
    </xf>
    <xf numFmtId="0" fontId="38" fillId="0" borderId="56" xfId="17" applyFont="1" applyBorder="1" applyAlignment="1">
      <alignment vertical="center"/>
    </xf>
    <xf numFmtId="0" fontId="38" fillId="0" borderId="51" xfId="17" applyFont="1" applyBorder="1" applyAlignment="1">
      <alignment vertical="center"/>
    </xf>
    <xf numFmtId="4" fontId="38" fillId="0" borderId="56" xfId="17" applyNumberFormat="1" applyFont="1" applyBorder="1" applyAlignment="1">
      <alignment horizontal="center" vertical="center"/>
    </xf>
    <xf numFmtId="4" fontId="38" fillId="0" borderId="33" xfId="17" applyNumberFormat="1" applyFont="1" applyBorder="1" applyAlignment="1">
      <alignment horizontal="center" vertical="center"/>
    </xf>
    <xf numFmtId="0" fontId="38" fillId="0" borderId="0" xfId="17" applyFont="1" applyAlignment="1">
      <alignment horizontal="left" vertical="center"/>
    </xf>
    <xf numFmtId="4" fontId="38" fillId="0" borderId="0" xfId="17" applyNumberFormat="1" applyFont="1" applyAlignment="1">
      <alignment horizontal="left" vertical="center"/>
    </xf>
    <xf numFmtId="4" fontId="38" fillId="0" borderId="48" xfId="17" applyNumberFormat="1" applyFont="1" applyBorder="1" applyAlignment="1">
      <alignment vertical="center"/>
    </xf>
    <xf numFmtId="0" fontId="35" fillId="0" borderId="0" xfId="17"/>
    <xf numFmtId="4" fontId="38" fillId="0" borderId="48" xfId="17" applyNumberFormat="1" applyFont="1" applyBorder="1" applyAlignment="1">
      <alignment horizontal="right" vertical="center"/>
    </xf>
    <xf numFmtId="0" fontId="36" fillId="0" borderId="0" xfId="17" applyFont="1" applyBorder="1" applyAlignment="1">
      <alignment horizontal="center" vertical="center"/>
    </xf>
    <xf numFmtId="0" fontId="37" fillId="0" borderId="0" xfId="17" applyFont="1" applyBorder="1" applyAlignment="1">
      <alignment vertical="center"/>
    </xf>
    <xf numFmtId="4" fontId="36" fillId="0" borderId="0" xfId="17" applyNumberFormat="1" applyFont="1" applyBorder="1" applyAlignment="1">
      <alignment horizontal="center" vertical="center"/>
    </xf>
    <xf numFmtId="0" fontId="38" fillId="0" borderId="0" xfId="17" applyFont="1" applyBorder="1" applyAlignment="1">
      <alignment horizontal="center" vertical="center"/>
    </xf>
    <xf numFmtId="4" fontId="38" fillId="0" borderId="0" xfId="17" applyNumberFormat="1" applyFont="1" applyBorder="1" applyAlignment="1">
      <alignment horizontal="center" vertical="center"/>
    </xf>
    <xf numFmtId="4" fontId="38" fillId="0" borderId="0" xfId="17" applyNumberFormat="1" applyFont="1" applyBorder="1" applyAlignment="1">
      <alignment vertical="center"/>
    </xf>
    <xf numFmtId="4" fontId="40" fillId="7" borderId="14" xfId="17" applyNumberFormat="1" applyFont="1" applyFill="1" applyBorder="1" applyAlignment="1">
      <alignment horizontal="left" vertical="center"/>
    </xf>
    <xf numFmtId="4" fontId="40" fillId="7" borderId="14" xfId="17" applyNumberFormat="1" applyFont="1" applyFill="1" applyBorder="1" applyAlignment="1">
      <alignment horizontal="center" vertical="center"/>
    </xf>
    <xf numFmtId="0" fontId="37" fillId="7" borderId="14" xfId="17" applyFont="1" applyFill="1" applyBorder="1"/>
    <xf numFmtId="4" fontId="40" fillId="7" borderId="35" xfId="17" applyNumberFormat="1" applyFont="1" applyFill="1" applyBorder="1" applyAlignment="1">
      <alignment horizontal="center" vertical="center"/>
    </xf>
    <xf numFmtId="4" fontId="40" fillId="7" borderId="0" xfId="17" applyNumberFormat="1" applyFont="1" applyFill="1" applyBorder="1" applyAlignment="1">
      <alignment horizontal="left" vertical="center"/>
    </xf>
    <xf numFmtId="4" fontId="40" fillId="7" borderId="0" xfId="17" applyNumberFormat="1" applyFont="1" applyFill="1" applyBorder="1" applyAlignment="1">
      <alignment horizontal="center" vertical="center"/>
    </xf>
    <xf numFmtId="0" fontId="37" fillId="7" borderId="0" xfId="17" applyFont="1" applyFill="1" applyBorder="1"/>
    <xf numFmtId="4" fontId="40" fillId="7" borderId="17" xfId="17" applyNumberFormat="1" applyFont="1" applyFill="1" applyBorder="1" applyAlignment="1">
      <alignment horizontal="center" vertical="center"/>
    </xf>
    <xf numFmtId="4" fontId="40" fillId="7" borderId="12" xfId="17" applyNumberFormat="1" applyFont="1" applyFill="1" applyBorder="1" applyAlignment="1">
      <alignment horizontal="left" vertical="center"/>
    </xf>
    <xf numFmtId="4" fontId="40" fillId="7" borderId="12" xfId="17" applyNumberFormat="1" applyFont="1" applyFill="1" applyBorder="1" applyAlignment="1">
      <alignment horizontal="center" vertical="center"/>
    </xf>
    <xf numFmtId="0" fontId="37" fillId="7" borderId="12" xfId="17" applyFont="1" applyFill="1" applyBorder="1"/>
    <xf numFmtId="4" fontId="40" fillId="7" borderId="36" xfId="17" applyNumberFormat="1" applyFont="1" applyFill="1" applyBorder="1" applyAlignment="1">
      <alignment horizontal="center" vertical="center"/>
    </xf>
    <xf numFmtId="0" fontId="40" fillId="0" borderId="0" xfId="17" applyFont="1" applyBorder="1" applyAlignment="1">
      <alignment vertical="center"/>
    </xf>
    <xf numFmtId="0" fontId="40" fillId="0" borderId="0" xfId="17" applyFont="1" applyBorder="1" applyAlignment="1">
      <alignment horizontal="center" vertical="center"/>
    </xf>
    <xf numFmtId="3" fontId="40" fillId="0" borderId="0" xfId="17" applyNumberFormat="1" applyFont="1" applyBorder="1" applyAlignment="1">
      <alignment horizontal="center" vertical="center"/>
    </xf>
    <xf numFmtId="0" fontId="41" fillId="0" borderId="53" xfId="17" applyFont="1" applyBorder="1" applyAlignment="1">
      <alignment vertical="center"/>
    </xf>
    <xf numFmtId="0" fontId="41" fillId="0" borderId="44" xfId="17" applyFont="1" applyBorder="1" applyAlignment="1">
      <alignment vertical="center"/>
    </xf>
    <xf numFmtId="0" fontId="40" fillId="0" borderId="55" xfId="17" applyFont="1" applyBorder="1" applyAlignment="1">
      <alignment horizontal="center" vertical="center"/>
    </xf>
    <xf numFmtId="0" fontId="38" fillId="0" borderId="0" xfId="17" applyFont="1" applyBorder="1" applyAlignment="1">
      <alignment horizontal="left" vertical="center"/>
    </xf>
    <xf numFmtId="0" fontId="42" fillId="0" borderId="43" xfId="17" quotePrefix="1" applyFont="1" applyBorder="1" applyAlignment="1">
      <alignment vertical="center"/>
    </xf>
    <xf numFmtId="1" fontId="38" fillId="0" borderId="43" xfId="17" applyNumberFormat="1" applyFont="1" applyBorder="1" applyAlignment="1">
      <alignment horizontal="center" vertical="center"/>
    </xf>
    <xf numFmtId="4" fontId="38" fillId="0" borderId="4" xfId="17" applyNumberFormat="1" applyFont="1" applyBorder="1" applyAlignment="1">
      <alignment horizontal="center" vertical="center"/>
    </xf>
    <xf numFmtId="0" fontId="42" fillId="0" borderId="43" xfId="17" quotePrefix="1" applyFont="1" applyBorder="1" applyAlignment="1">
      <alignment vertical="center" wrapText="1"/>
    </xf>
    <xf numFmtId="4" fontId="42" fillId="0" borderId="43" xfId="17" applyNumberFormat="1" applyFont="1" applyBorder="1" applyAlignment="1">
      <alignment horizontal="center" vertical="center"/>
    </xf>
    <xf numFmtId="0" fontId="44" fillId="0" borderId="48" xfId="17" applyFont="1" applyBorder="1" applyAlignment="1">
      <alignment horizontal="left" vertical="center"/>
    </xf>
    <xf numFmtId="0" fontId="36" fillId="0" borderId="61" xfId="17" applyFont="1" applyBorder="1" applyAlignment="1">
      <alignment horizontal="center" vertical="center"/>
    </xf>
    <xf numFmtId="0" fontId="38" fillId="0" borderId="62" xfId="17" applyFont="1" applyBorder="1" applyAlignment="1">
      <alignment horizontal="center" vertical="center"/>
    </xf>
    <xf numFmtId="4" fontId="38" fillId="0" borderId="62" xfId="17" applyNumberFormat="1" applyFont="1" applyBorder="1" applyAlignment="1">
      <alignment vertical="center"/>
    </xf>
    <xf numFmtId="4" fontId="38" fillId="0" borderId="63" xfId="17" applyNumberFormat="1" applyFont="1" applyBorder="1" applyAlignment="1">
      <alignment horizontal="center" vertical="center"/>
    </xf>
    <xf numFmtId="4" fontId="38" fillId="0" borderId="33" xfId="17" applyNumberFormat="1" applyFont="1" applyBorder="1" applyAlignment="1">
      <alignment horizontal="right" vertical="center"/>
    </xf>
    <xf numFmtId="0" fontId="36" fillId="0" borderId="64" xfId="17" applyFont="1" applyBorder="1" applyAlignment="1">
      <alignment horizontal="center" vertical="center"/>
    </xf>
    <xf numFmtId="0" fontId="37" fillId="0" borderId="1" xfId="17" applyFont="1" applyBorder="1" applyAlignment="1">
      <alignment vertical="center"/>
    </xf>
    <xf numFmtId="4" fontId="36" fillId="0" borderId="1" xfId="17" applyNumberFormat="1" applyFont="1" applyBorder="1" applyAlignment="1">
      <alignment horizontal="center" vertical="center"/>
    </xf>
    <xf numFmtId="0" fontId="38" fillId="0" borderId="1" xfId="17" applyFont="1" applyBorder="1" applyAlignment="1">
      <alignment horizontal="center" vertical="center"/>
    </xf>
    <xf numFmtId="0" fontId="38" fillId="0" borderId="1" xfId="17" applyFont="1" applyBorder="1" applyAlignment="1">
      <alignment vertical="center"/>
    </xf>
    <xf numFmtId="4" fontId="38" fillId="0" borderId="1" xfId="17" applyNumberFormat="1" applyFont="1" applyBorder="1" applyAlignment="1">
      <alignment horizontal="center" vertical="center"/>
    </xf>
    <xf numFmtId="4" fontId="38" fillId="0" borderId="17" xfId="17" applyNumberFormat="1" applyFont="1" applyBorder="1" applyAlignment="1">
      <alignment vertical="center"/>
    </xf>
    <xf numFmtId="0" fontId="36" fillId="0" borderId="16" xfId="17" applyFont="1" applyBorder="1" applyAlignment="1">
      <alignment horizontal="center" vertical="center"/>
    </xf>
    <xf numFmtId="4" fontId="38" fillId="0" borderId="14" xfId="17" applyNumberFormat="1" applyFont="1" applyBorder="1" applyAlignment="1">
      <alignment horizontal="left" vertical="center"/>
    </xf>
    <xf numFmtId="4" fontId="38" fillId="0" borderId="14" xfId="17" applyNumberFormat="1" applyFont="1" applyBorder="1" applyAlignment="1">
      <alignment horizontal="center" vertical="center"/>
    </xf>
    <xf numFmtId="4" fontId="38" fillId="0" borderId="35" xfId="17" applyNumberFormat="1" applyFont="1" applyBorder="1" applyAlignment="1">
      <alignment horizontal="center" vertical="center"/>
    </xf>
    <xf numFmtId="4" fontId="38" fillId="0" borderId="17" xfId="17" applyNumberFormat="1" applyFont="1" applyBorder="1" applyAlignment="1">
      <alignment horizontal="center" vertical="center"/>
    </xf>
    <xf numFmtId="4" fontId="38" fillId="0" borderId="12" xfId="17" applyNumberFormat="1" applyFont="1" applyBorder="1" applyAlignment="1">
      <alignment horizontal="center" vertical="center"/>
    </xf>
    <xf numFmtId="4" fontId="38" fillId="0" borderId="36" xfId="17" applyNumberFormat="1" applyFont="1" applyBorder="1" applyAlignment="1">
      <alignment horizontal="center" vertical="center"/>
    </xf>
    <xf numFmtId="0" fontId="40" fillId="0" borderId="44" xfId="17" applyFont="1" applyBorder="1" applyAlignment="1">
      <alignment horizontal="center" vertical="center"/>
    </xf>
    <xf numFmtId="3" fontId="40" fillId="0" borderId="45" xfId="17" applyNumberFormat="1" applyFont="1" applyBorder="1" applyAlignment="1">
      <alignment horizontal="center" vertical="center"/>
    </xf>
    <xf numFmtId="4" fontId="36" fillId="0" borderId="48" xfId="17" applyNumberFormat="1" applyFont="1" applyBorder="1" applyAlignment="1">
      <alignment horizontal="center" vertical="center"/>
    </xf>
    <xf numFmtId="4" fontId="42" fillId="0" borderId="48" xfId="17" applyNumberFormat="1" applyFont="1" applyBorder="1" applyAlignment="1">
      <alignment horizontal="center" vertical="center"/>
    </xf>
    <xf numFmtId="4" fontId="44" fillId="0" borderId="49" xfId="18" applyNumberFormat="1" applyFont="1" applyBorder="1" applyAlignment="1">
      <alignment horizontal="center" vertical="center"/>
    </xf>
    <xf numFmtId="0" fontId="35" fillId="0" borderId="43" xfId="17" applyBorder="1"/>
    <xf numFmtId="0" fontId="35" fillId="0" borderId="47" xfId="17" applyBorder="1"/>
    <xf numFmtId="4" fontId="38" fillId="0" borderId="62" xfId="17" applyNumberFormat="1" applyFont="1" applyBorder="1" applyAlignment="1">
      <alignment horizontal="center" vertical="center"/>
    </xf>
    <xf numFmtId="0" fontId="35" fillId="0" borderId="63" xfId="17" applyBorder="1"/>
    <xf numFmtId="0" fontId="35" fillId="0" borderId="2" xfId="17" applyBorder="1"/>
    <xf numFmtId="0" fontId="35" fillId="0" borderId="65" xfId="17" applyBorder="1"/>
    <xf numFmtId="4" fontId="38" fillId="0" borderId="66" xfId="17" applyNumberFormat="1" applyFont="1" applyBorder="1" applyAlignment="1">
      <alignment horizontal="right" vertical="center"/>
    </xf>
    <xf numFmtId="4" fontId="38" fillId="0" borderId="67" xfId="17" applyNumberFormat="1" applyFont="1" applyBorder="1" applyAlignment="1">
      <alignment vertical="center"/>
    </xf>
    <xf numFmtId="0" fontId="36" fillId="0" borderId="30" xfId="17" applyFont="1" applyBorder="1" applyAlignment="1">
      <alignment horizontal="center" vertical="center"/>
    </xf>
    <xf numFmtId="0" fontId="37" fillId="0" borderId="12" xfId="17" applyFont="1" applyBorder="1" applyAlignment="1">
      <alignment vertical="center"/>
    </xf>
    <xf numFmtId="4" fontId="36" fillId="0" borderId="12" xfId="17" applyNumberFormat="1" applyFont="1" applyBorder="1" applyAlignment="1">
      <alignment horizontal="center" vertical="center"/>
    </xf>
    <xf numFmtId="0" fontId="38" fillId="0" borderId="12" xfId="17" applyFont="1" applyBorder="1" applyAlignment="1">
      <alignment horizontal="center" vertical="center"/>
    </xf>
    <xf numFmtId="4" fontId="38" fillId="0" borderId="36" xfId="17" applyNumberFormat="1" applyFont="1" applyBorder="1" applyAlignment="1">
      <alignment vertical="center"/>
    </xf>
    <xf numFmtId="0" fontId="47" fillId="0" borderId="0" xfId="19" applyFont="1" applyAlignment="1">
      <alignment horizontal="left" vertical="center"/>
    </xf>
    <xf numFmtId="0" fontId="47" fillId="0" borderId="0" xfId="19" applyFont="1" applyAlignment="1">
      <alignment vertical="center"/>
    </xf>
    <xf numFmtId="0" fontId="48" fillId="0" borderId="0" xfId="19" applyFont="1" applyAlignment="1">
      <alignment horizontal="center" vertical="center"/>
    </xf>
    <xf numFmtId="0" fontId="47" fillId="0" borderId="0" xfId="19" applyFont="1" applyAlignment="1">
      <alignment horizontal="center" vertical="center"/>
    </xf>
    <xf numFmtId="0" fontId="47" fillId="0" borderId="0" xfId="19" applyFont="1" applyAlignment="1">
      <alignment horizontal="right" vertical="center" indent="1"/>
    </xf>
    <xf numFmtId="49" fontId="49" fillId="8" borderId="22" xfId="19" applyNumberFormat="1" applyFont="1" applyFill="1" applyBorder="1" applyAlignment="1">
      <alignment horizontal="left" vertical="center"/>
    </xf>
    <xf numFmtId="49" fontId="50" fillId="8" borderId="68" xfId="19" applyNumberFormat="1" applyFont="1" applyFill="1" applyBorder="1" applyAlignment="1">
      <alignment horizontal="center" vertical="center" wrapText="1"/>
    </xf>
    <xf numFmtId="49" fontId="50" fillId="8" borderId="70" xfId="19" applyNumberFormat="1" applyFont="1" applyFill="1" applyBorder="1" applyAlignment="1">
      <alignment horizontal="center" vertical="center"/>
    </xf>
    <xf numFmtId="49" fontId="50" fillId="8" borderId="69" xfId="19" applyNumberFormat="1" applyFont="1" applyFill="1" applyBorder="1" applyAlignment="1">
      <alignment horizontal="center" vertical="center"/>
    </xf>
    <xf numFmtId="49" fontId="50" fillId="8" borderId="71" xfId="19" applyNumberFormat="1" applyFont="1" applyFill="1" applyBorder="1" applyAlignment="1">
      <alignment horizontal="right" vertical="center" indent="1"/>
    </xf>
    <xf numFmtId="0" fontId="51" fillId="0" borderId="22" xfId="19" applyFont="1" applyBorder="1" applyAlignment="1">
      <alignment vertical="center"/>
    </xf>
    <xf numFmtId="0" fontId="51" fillId="0" borderId="37" xfId="19" applyFont="1" applyBorder="1" applyAlignment="1">
      <alignment horizontal="center" vertical="center"/>
    </xf>
    <xf numFmtId="0" fontId="51" fillId="0" borderId="38" xfId="19" applyFont="1" applyBorder="1" applyAlignment="1">
      <alignment horizontal="center" vertical="center"/>
    </xf>
    <xf numFmtId="0" fontId="52" fillId="0" borderId="0" xfId="19" applyFont="1" applyAlignment="1">
      <alignment horizontal="center" vertical="center"/>
    </xf>
    <xf numFmtId="0" fontId="53" fillId="0" borderId="0" xfId="19" applyFont="1" applyAlignment="1">
      <alignment vertical="center"/>
    </xf>
    <xf numFmtId="0" fontId="51" fillId="0" borderId="22" xfId="19" applyFont="1" applyBorder="1" applyAlignment="1">
      <alignment horizontal="center" vertical="center"/>
    </xf>
    <xf numFmtId="0" fontId="51" fillId="0" borderId="69" xfId="19" applyFont="1" applyBorder="1" applyAlignment="1">
      <alignment horizontal="center" vertical="center"/>
    </xf>
    <xf numFmtId="0" fontId="51" fillId="0" borderId="70" xfId="19" applyFont="1" applyBorder="1" applyAlignment="1">
      <alignment horizontal="center" vertical="center"/>
    </xf>
    <xf numFmtId="0" fontId="51" fillId="0" borderId="69" xfId="19" applyFont="1" applyBorder="1" applyAlignment="1">
      <alignment horizontal="center" vertical="center" wrapText="1"/>
    </xf>
    <xf numFmtId="0" fontId="48" fillId="0" borderId="37" xfId="19" applyFont="1" applyBorder="1" applyAlignment="1">
      <alignment horizontal="center" vertical="center"/>
    </xf>
    <xf numFmtId="0" fontId="54" fillId="10" borderId="72" xfId="19" applyFont="1" applyFill="1" applyBorder="1" applyAlignment="1">
      <alignment horizontal="left" vertical="center" indent="1"/>
    </xf>
    <xf numFmtId="0" fontId="54" fillId="10" borderId="7" xfId="19" applyFont="1" applyFill="1" applyBorder="1" applyAlignment="1">
      <alignment vertical="center"/>
    </xf>
    <xf numFmtId="0" fontId="55" fillId="10" borderId="7" xfId="19" applyFont="1" applyFill="1" applyBorder="1" applyAlignment="1">
      <alignment horizontal="center" vertical="center"/>
    </xf>
    <xf numFmtId="0" fontId="56" fillId="10" borderId="7" xfId="19" applyFont="1" applyFill="1" applyBorder="1" applyAlignment="1">
      <alignment horizontal="center" vertical="center"/>
    </xf>
    <xf numFmtId="0" fontId="56" fillId="10" borderId="7" xfId="19" applyFont="1" applyFill="1" applyBorder="1" applyAlignment="1">
      <alignment vertical="center"/>
    </xf>
    <xf numFmtId="167" fontId="54" fillId="10" borderId="8" xfId="19" applyNumberFormat="1" applyFont="1" applyFill="1" applyBorder="1" applyAlignment="1">
      <alignment horizontal="right" vertical="center" indent="1"/>
    </xf>
    <xf numFmtId="0" fontId="56" fillId="0" borderId="0" xfId="19" applyFont="1" applyAlignment="1">
      <alignment vertical="center"/>
    </xf>
    <xf numFmtId="0" fontId="27" fillId="9" borderId="1" xfId="19" applyFont="1" applyFill="1" applyBorder="1" applyAlignment="1">
      <alignment horizontal="left" vertical="center" indent="1"/>
    </xf>
    <xf numFmtId="0" fontId="27" fillId="9" borderId="1" xfId="19" applyFont="1" applyFill="1" applyBorder="1" applyAlignment="1">
      <alignment vertical="center"/>
    </xf>
    <xf numFmtId="0" fontId="57" fillId="9" borderId="18" xfId="19" applyFont="1" applyFill="1" applyBorder="1" applyAlignment="1">
      <alignment horizontal="center" vertical="center"/>
    </xf>
    <xf numFmtId="2" fontId="27" fillId="9" borderId="73" xfId="19" applyNumberFormat="1" applyFont="1" applyFill="1" applyBorder="1" applyAlignment="1">
      <alignment vertical="center"/>
    </xf>
    <xf numFmtId="2" fontId="27" fillId="9" borderId="5" xfId="19" applyNumberFormat="1" applyFont="1" applyFill="1" applyBorder="1" applyAlignment="1">
      <alignment vertical="center"/>
    </xf>
    <xf numFmtId="2" fontId="27" fillId="9" borderId="1" xfId="19" applyNumberFormat="1" applyFont="1" applyFill="1" applyBorder="1" applyAlignment="1">
      <alignment vertical="center"/>
    </xf>
    <xf numFmtId="167" fontId="27" fillId="9" borderId="74" xfId="19" applyNumberFormat="1" applyFont="1" applyFill="1" applyBorder="1" applyAlignment="1">
      <alignment horizontal="right" vertical="center" indent="1"/>
    </xf>
    <xf numFmtId="167" fontId="58" fillId="0" borderId="0" xfId="19" applyNumberFormat="1" applyFont="1" applyAlignment="1">
      <alignment vertical="center"/>
    </xf>
    <xf numFmtId="0" fontId="58" fillId="0" borderId="0" xfId="19" applyFont="1" applyAlignment="1">
      <alignment vertical="center"/>
    </xf>
    <xf numFmtId="0" fontId="2" fillId="0" borderId="0" xfId="19" applyAlignment="1">
      <alignment vertical="center"/>
    </xf>
    <xf numFmtId="0" fontId="27" fillId="9" borderId="10" xfId="19" applyFont="1" applyFill="1" applyBorder="1" applyAlignment="1">
      <alignment horizontal="left" vertical="center" indent="1"/>
    </xf>
    <xf numFmtId="0" fontId="27" fillId="9" borderId="10" xfId="19" applyFont="1" applyFill="1" applyBorder="1" applyAlignment="1">
      <alignment vertical="center"/>
    </xf>
    <xf numFmtId="0" fontId="57" fillId="9" borderId="9" xfId="19" applyFont="1" applyFill="1" applyBorder="1" applyAlignment="1">
      <alignment horizontal="center" vertical="center"/>
    </xf>
    <xf numFmtId="2" fontId="27" fillId="9" borderId="75" xfId="19" applyNumberFormat="1" applyFont="1" applyFill="1" applyBorder="1" applyAlignment="1">
      <alignment vertical="center"/>
    </xf>
    <xf numFmtId="2" fontId="27" fillId="9" borderId="11" xfId="19" applyNumberFormat="1" applyFont="1" applyFill="1" applyBorder="1" applyAlignment="1">
      <alignment vertical="center"/>
    </xf>
    <xf numFmtId="0" fontId="27" fillId="9" borderId="76" xfId="19" applyFont="1" applyFill="1" applyBorder="1" applyAlignment="1">
      <alignment horizontal="left" vertical="center" indent="1"/>
    </xf>
    <xf numFmtId="0" fontId="27" fillId="9" borderId="76" xfId="19" applyFont="1" applyFill="1" applyBorder="1" applyAlignment="1">
      <alignment vertical="center"/>
    </xf>
    <xf numFmtId="0" fontId="57" fillId="9" borderId="77" xfId="19" applyFont="1" applyFill="1" applyBorder="1" applyAlignment="1">
      <alignment horizontal="center" vertical="center"/>
    </xf>
    <xf numFmtId="0" fontId="27" fillId="9" borderId="78" xfId="19" applyFont="1" applyFill="1" applyBorder="1" applyAlignment="1">
      <alignment horizontal="center" vertical="center"/>
    </xf>
    <xf numFmtId="167" fontId="27" fillId="9" borderId="79" xfId="19" applyNumberFormat="1" applyFont="1" applyFill="1" applyBorder="1" applyAlignment="1">
      <alignment horizontal="right" vertical="center" indent="1"/>
    </xf>
    <xf numFmtId="0" fontId="59" fillId="11" borderId="80" xfId="19" applyFont="1" applyFill="1" applyBorder="1" applyAlignment="1">
      <alignment horizontal="left" vertical="center" indent="1"/>
    </xf>
    <xf numFmtId="0" fontId="60" fillId="11" borderId="81" xfId="19" applyFont="1" applyFill="1" applyBorder="1" applyAlignment="1">
      <alignment horizontal="right" vertical="center"/>
    </xf>
    <xf numFmtId="0" fontId="60" fillId="11" borderId="82" xfId="19" applyFont="1" applyFill="1" applyBorder="1" applyAlignment="1">
      <alignment horizontal="center" vertical="center"/>
    </xf>
    <xf numFmtId="0" fontId="59" fillId="11" borderId="83" xfId="19" applyFont="1" applyFill="1" applyBorder="1" applyAlignment="1">
      <alignment horizontal="center" vertical="center"/>
    </xf>
    <xf numFmtId="0" fontId="59" fillId="11" borderId="81" xfId="19" applyFont="1" applyFill="1" applyBorder="1" applyAlignment="1">
      <alignment vertical="center"/>
    </xf>
    <xf numFmtId="167" fontId="59" fillId="11" borderId="84" xfId="19" applyNumberFormat="1" applyFont="1" applyFill="1" applyBorder="1" applyAlignment="1">
      <alignment horizontal="right" vertical="center" indent="1"/>
    </xf>
    <xf numFmtId="0" fontId="58" fillId="0" borderId="16" xfId="19" applyFont="1" applyBorder="1" applyAlignment="1">
      <alignment horizontal="left" vertical="center" indent="1"/>
    </xf>
    <xf numFmtId="0" fontId="61" fillId="0" borderId="0" xfId="19" applyFont="1" applyAlignment="1">
      <alignment horizontal="right" vertical="center" indent="1"/>
    </xf>
    <xf numFmtId="0" fontId="62" fillId="0" borderId="19" xfId="19" applyFont="1" applyBorder="1" applyAlignment="1">
      <alignment horizontal="center" vertical="center"/>
    </xf>
    <xf numFmtId="0" fontId="61" fillId="0" borderId="85" xfId="19" applyFont="1" applyBorder="1" applyAlignment="1">
      <alignment vertical="center"/>
    </xf>
    <xf numFmtId="167" fontId="63" fillId="0" borderId="0" xfId="19" applyNumberFormat="1" applyFont="1" applyAlignment="1">
      <alignment horizontal="center" vertical="center"/>
    </xf>
    <xf numFmtId="167" fontId="63" fillId="0" borderId="86" xfId="19" applyNumberFormat="1" applyFont="1" applyBorder="1" applyAlignment="1">
      <alignment horizontal="right" vertical="center" indent="1"/>
    </xf>
    <xf numFmtId="0" fontId="58" fillId="0" borderId="0" xfId="19" applyFont="1" applyAlignment="1">
      <alignment horizontal="right" vertical="center" indent="1"/>
    </xf>
    <xf numFmtId="0" fontId="64" fillId="0" borderId="19" xfId="19" applyFont="1" applyBorder="1" applyAlignment="1">
      <alignment horizontal="center" vertical="center"/>
    </xf>
    <xf numFmtId="0" fontId="58" fillId="0" borderId="85" xfId="19" applyFont="1" applyBorder="1" applyAlignment="1">
      <alignment vertical="center"/>
    </xf>
    <xf numFmtId="167" fontId="58" fillId="0" borderId="0" xfId="19" applyNumberFormat="1" applyFont="1" applyAlignment="1">
      <alignment horizontal="center" vertical="center"/>
    </xf>
    <xf numFmtId="167" fontId="61" fillId="0" borderId="0" xfId="19" applyNumberFormat="1" applyFont="1" applyAlignment="1">
      <alignment horizontal="center" vertical="center"/>
    </xf>
    <xf numFmtId="167" fontId="58" fillId="0" borderId="86" xfId="19" applyNumberFormat="1" applyFont="1" applyBorder="1" applyAlignment="1">
      <alignment horizontal="right" vertical="center" indent="1"/>
    </xf>
    <xf numFmtId="0" fontId="57" fillId="9" borderId="87" xfId="19" applyFont="1" applyFill="1" applyBorder="1" applyAlignment="1">
      <alignment horizontal="center" vertical="center"/>
    </xf>
    <xf numFmtId="0" fontId="27" fillId="9" borderId="11" xfId="19" applyNumberFormat="1" applyFont="1" applyFill="1" applyBorder="1" applyAlignment="1">
      <alignment horizontal="right" vertical="center"/>
    </xf>
    <xf numFmtId="167" fontId="27" fillId="9" borderId="88" xfId="19" applyNumberFormat="1" applyFont="1" applyFill="1" applyBorder="1" applyAlignment="1">
      <alignment horizontal="right" vertical="center" indent="1"/>
    </xf>
    <xf numFmtId="0" fontId="2" fillId="0" borderId="0" xfId="19" applyAlignment="1">
      <alignment horizontal="left" vertical="center"/>
    </xf>
    <xf numFmtId="0" fontId="65" fillId="0" borderId="0" xfId="19" applyFont="1" applyAlignment="1">
      <alignment horizontal="center" vertical="center"/>
    </xf>
    <xf numFmtId="0" fontId="2" fillId="0" borderId="0" xfId="19" applyAlignment="1">
      <alignment horizontal="center" vertical="center"/>
    </xf>
    <xf numFmtId="167" fontId="2" fillId="0" borderId="0" xfId="19" applyNumberFormat="1" applyAlignment="1">
      <alignment horizontal="right" vertical="center" indent="1"/>
    </xf>
    <xf numFmtId="0" fontId="66" fillId="8" borderId="22" xfId="19" applyFont="1" applyFill="1" applyBorder="1" applyAlignment="1">
      <alignment horizontal="left" vertical="center" indent="1"/>
    </xf>
    <xf numFmtId="0" fontId="66" fillId="8" borderId="37" xfId="19" applyFont="1" applyFill="1" applyBorder="1" applyAlignment="1">
      <alignment vertical="center"/>
    </xf>
    <xf numFmtId="0" fontId="67" fillId="8" borderId="37" xfId="19" applyFont="1" applyFill="1" applyBorder="1" applyAlignment="1">
      <alignment horizontal="center" vertical="center"/>
    </xf>
    <xf numFmtId="0" fontId="68" fillId="8" borderId="37" xfId="19" applyFont="1" applyFill="1" applyBorder="1" applyAlignment="1">
      <alignment horizontal="center" vertical="center"/>
    </xf>
    <xf numFmtId="0" fontId="68" fillId="8" borderId="37" xfId="19" applyFont="1" applyFill="1" applyBorder="1" applyAlignment="1">
      <alignment vertical="center"/>
    </xf>
    <xf numFmtId="167" fontId="66" fillId="8" borderId="38" xfId="19" applyNumberFormat="1" applyFont="1" applyFill="1" applyBorder="1" applyAlignment="1">
      <alignment horizontal="right" vertical="center" indent="1"/>
    </xf>
    <xf numFmtId="11" fontId="2" fillId="0" borderId="0" xfId="19" applyNumberFormat="1" applyAlignment="1">
      <alignment vertical="center"/>
    </xf>
    <xf numFmtId="0" fontId="2" fillId="0" borderId="0" xfId="19" applyAlignment="1">
      <alignment horizontal="right" vertical="center" indent="1"/>
    </xf>
    <xf numFmtId="0" fontId="36" fillId="0" borderId="29" xfId="17" applyFont="1" applyBorder="1" applyAlignment="1">
      <alignment horizontal="center" vertical="center"/>
    </xf>
    <xf numFmtId="0" fontId="37" fillId="0" borderId="14" xfId="17" applyFont="1" applyBorder="1" applyAlignment="1">
      <alignment vertical="center"/>
    </xf>
    <xf numFmtId="4" fontId="36" fillId="0" borderId="14" xfId="17" applyNumberFormat="1" applyFont="1" applyBorder="1" applyAlignment="1">
      <alignment horizontal="center" vertical="center"/>
    </xf>
    <xf numFmtId="0" fontId="38" fillId="0" borderId="14" xfId="17" applyFont="1" applyBorder="1" applyAlignment="1">
      <alignment horizontal="center" vertical="center"/>
    </xf>
    <xf numFmtId="0" fontId="13" fillId="0" borderId="14" xfId="17" applyFont="1" applyBorder="1" applyAlignment="1">
      <alignment vertical="center" wrapText="1"/>
    </xf>
    <xf numFmtId="4" fontId="38" fillId="0" borderId="35" xfId="17" applyNumberFormat="1" applyFont="1" applyBorder="1" applyAlignment="1">
      <alignment vertical="center"/>
    </xf>
    <xf numFmtId="0" fontId="38" fillId="0" borderId="89" xfId="17" applyFont="1" applyBorder="1" applyAlignment="1">
      <alignment vertical="center"/>
    </xf>
    <xf numFmtId="4" fontId="38" fillId="0" borderId="89" xfId="17" applyNumberFormat="1" applyFont="1" applyBorder="1" applyAlignment="1">
      <alignment vertical="center"/>
    </xf>
    <xf numFmtId="0" fontId="41" fillId="0" borderId="48" xfId="17" applyFont="1" applyBorder="1" applyAlignment="1">
      <alignment vertical="center"/>
    </xf>
    <xf numFmtId="3" fontId="40" fillId="0" borderId="49" xfId="17" applyNumberFormat="1" applyFont="1" applyBorder="1" applyAlignment="1">
      <alignment horizontal="center" vertical="center"/>
    </xf>
    <xf numFmtId="0" fontId="45" fillId="0" borderId="43" xfId="17" applyFont="1" applyBorder="1" applyAlignment="1">
      <alignment vertical="center"/>
    </xf>
    <xf numFmtId="0" fontId="69" fillId="0" borderId="0" xfId="17" applyFont="1" applyBorder="1" applyAlignment="1">
      <alignment vertical="center"/>
    </xf>
    <xf numFmtId="0" fontId="38" fillId="0" borderId="0" xfId="18" quotePrefix="1" applyFont="1" applyBorder="1" applyAlignment="1">
      <alignment horizontal="left" vertical="center" indent="1"/>
    </xf>
    <xf numFmtId="0" fontId="38" fillId="0" borderId="0" xfId="18" quotePrefix="1" applyFont="1" applyBorder="1" applyAlignment="1">
      <alignment horizontal="left" vertical="center"/>
    </xf>
    <xf numFmtId="0" fontId="44" fillId="0" borderId="47" xfId="17" applyFont="1" applyBorder="1" applyAlignment="1">
      <alignment horizontal="right" vertical="center"/>
    </xf>
    <xf numFmtId="0" fontId="38" fillId="0" borderId="0" xfId="18" quotePrefix="1" applyFont="1" applyBorder="1" applyAlignment="1">
      <alignment horizontal="left" vertical="center" indent="2"/>
    </xf>
    <xf numFmtId="0" fontId="38" fillId="0" borderId="43" xfId="18" quotePrefix="1" applyFont="1" applyBorder="1" applyAlignment="1">
      <alignment horizontal="left" vertical="center" indent="1"/>
    </xf>
    <xf numFmtId="0" fontId="38" fillId="0" borderId="0" xfId="18" quotePrefix="1" applyFont="1" applyBorder="1" applyAlignment="1">
      <alignment vertical="center"/>
    </xf>
    <xf numFmtId="0" fontId="44" fillId="0" borderId="0" xfId="18" quotePrefix="1" applyFont="1" applyBorder="1" applyAlignment="1">
      <alignment vertical="center"/>
    </xf>
    <xf numFmtId="0" fontId="38" fillId="0" borderId="47" xfId="18" quotePrefix="1" applyFont="1" applyBorder="1" applyAlignment="1">
      <alignment vertical="center"/>
    </xf>
    <xf numFmtId="2" fontId="38" fillId="0" borderId="0" xfId="18" applyNumberFormat="1" applyFont="1" applyAlignment="1">
      <alignment vertical="center"/>
    </xf>
    <xf numFmtId="4" fontId="38" fillId="7" borderId="14" xfId="17" applyNumberFormat="1" applyFont="1" applyFill="1" applyBorder="1" applyAlignment="1">
      <alignment horizontal="left" vertical="center"/>
    </xf>
    <xf numFmtId="4" fontId="38" fillId="7" borderId="14" xfId="17" applyNumberFormat="1" applyFont="1" applyFill="1" applyBorder="1" applyAlignment="1">
      <alignment horizontal="center" vertical="center"/>
    </xf>
    <xf numFmtId="166" fontId="10" fillId="7" borderId="14" xfId="17" applyNumberFormat="1" applyFont="1" applyFill="1" applyBorder="1" applyAlignment="1">
      <alignment horizontal="center" vertical="center"/>
    </xf>
    <xf numFmtId="0" fontId="28" fillId="7" borderId="14" xfId="17" applyFont="1" applyFill="1" applyBorder="1"/>
    <xf numFmtId="4" fontId="38" fillId="7" borderId="35" xfId="17" applyNumberFormat="1" applyFont="1" applyFill="1" applyBorder="1" applyAlignment="1">
      <alignment horizontal="center" vertical="center"/>
    </xf>
    <xf numFmtId="4" fontId="38" fillId="7" borderId="0" xfId="17" applyNumberFormat="1" applyFont="1" applyFill="1" applyBorder="1" applyAlignment="1">
      <alignment horizontal="left" vertical="center"/>
    </xf>
    <xf numFmtId="4" fontId="38" fillId="7" borderId="0" xfId="17" applyNumberFormat="1" applyFont="1" applyFill="1" applyBorder="1" applyAlignment="1">
      <alignment horizontal="center" vertical="center"/>
    </xf>
    <xf numFmtId="166" fontId="10" fillId="7" borderId="0" xfId="17" applyNumberFormat="1" applyFont="1" applyFill="1" applyBorder="1" applyAlignment="1">
      <alignment horizontal="center" vertical="center"/>
    </xf>
    <xf numFmtId="0" fontId="28" fillId="7" borderId="0" xfId="17" applyFont="1" applyFill="1" applyBorder="1"/>
    <xf numFmtId="4" fontId="38" fillId="7" borderId="17" xfId="17" applyNumberFormat="1" applyFont="1" applyFill="1" applyBorder="1" applyAlignment="1">
      <alignment horizontal="center" vertical="center"/>
    </xf>
    <xf numFmtId="4" fontId="38" fillId="7" borderId="12" xfId="17" applyNumberFormat="1" applyFont="1" applyFill="1" applyBorder="1" applyAlignment="1">
      <alignment horizontal="left" vertical="center"/>
    </xf>
    <xf numFmtId="4" fontId="38" fillId="7" borderId="12" xfId="17" applyNumberFormat="1" applyFont="1" applyFill="1" applyBorder="1" applyAlignment="1">
      <alignment horizontal="center" vertical="center"/>
    </xf>
    <xf numFmtId="166" fontId="10" fillId="7" borderId="12" xfId="17" applyNumberFormat="1" applyFont="1" applyFill="1" applyBorder="1" applyAlignment="1">
      <alignment horizontal="center" vertical="center"/>
    </xf>
    <xf numFmtId="0" fontId="28" fillId="7" borderId="12" xfId="17" applyFont="1" applyFill="1" applyBorder="1"/>
    <xf numFmtId="4" fontId="38" fillId="7" borderId="36" xfId="17" applyNumberFormat="1" applyFont="1" applyFill="1" applyBorder="1" applyAlignment="1">
      <alignment horizontal="center" vertical="center"/>
    </xf>
    <xf numFmtId="166" fontId="10" fillId="0" borderId="12" xfId="17" applyNumberFormat="1" applyFont="1" applyBorder="1" applyAlignment="1">
      <alignment horizontal="center" vertical="center"/>
    </xf>
    <xf numFmtId="4" fontId="35" fillId="0" borderId="0" xfId="17" applyNumberFormat="1" applyAlignment="1">
      <alignment vertical="center"/>
    </xf>
    <xf numFmtId="0" fontId="40" fillId="0" borderId="14" xfId="17" applyFont="1" applyBorder="1" applyAlignment="1">
      <alignment vertical="center"/>
    </xf>
    <xf numFmtId="0" fontId="40" fillId="0" borderId="43" xfId="17" applyFont="1" applyBorder="1" applyAlignment="1">
      <alignment horizontal="center" vertical="center"/>
    </xf>
    <xf numFmtId="3" fontId="40" fillId="0" borderId="35" xfId="17" applyNumberFormat="1" applyFont="1" applyBorder="1" applyAlignment="1">
      <alignment horizontal="center" vertical="center"/>
    </xf>
    <xf numFmtId="3" fontId="40" fillId="0" borderId="17" xfId="17" applyNumberFormat="1" applyFont="1" applyBorder="1" applyAlignment="1">
      <alignment horizontal="center" vertical="center"/>
    </xf>
    <xf numFmtId="4" fontId="38" fillId="0" borderId="17" xfId="18" applyNumberFormat="1" applyFont="1" applyBorder="1" applyAlignment="1">
      <alignment horizontal="center" vertical="center"/>
    </xf>
    <xf numFmtId="0" fontId="28" fillId="0" borderId="35" xfId="17" applyFont="1" applyBorder="1"/>
    <xf numFmtId="0" fontId="29" fillId="0" borderId="17" xfId="17" applyFont="1" applyBorder="1" applyAlignment="1">
      <alignment vertical="center" wrapText="1"/>
    </xf>
    <xf numFmtId="0" fontId="28" fillId="0" borderId="36" xfId="17" applyFont="1" applyBorder="1"/>
    <xf numFmtId="0" fontId="38" fillId="0" borderId="56" xfId="17" applyFont="1" applyBorder="1" applyAlignment="1">
      <alignment horizontal="left" vertical="center"/>
    </xf>
    <xf numFmtId="4" fontId="38" fillId="0" borderId="51" xfId="17" applyNumberFormat="1" applyFont="1" applyBorder="1" applyAlignment="1">
      <alignment vertical="center"/>
    </xf>
    <xf numFmtId="4" fontId="38" fillId="0" borderId="36" xfId="17" applyNumberFormat="1" applyFont="1" applyBorder="1" applyAlignment="1">
      <alignment horizontal="right" vertical="center"/>
    </xf>
    <xf numFmtId="0" fontId="47" fillId="0" borderId="0" xfId="20" applyFont="1" applyAlignment="1">
      <alignment horizontal="left" vertical="center"/>
    </xf>
    <xf numFmtId="0" fontId="47" fillId="0" borderId="0" xfId="20" applyFont="1" applyAlignment="1">
      <alignment vertical="center"/>
    </xf>
    <xf numFmtId="0" fontId="48" fillId="0" borderId="0" xfId="20" applyFont="1" applyAlignment="1">
      <alignment horizontal="center" vertical="center"/>
    </xf>
    <xf numFmtId="0" fontId="47" fillId="0" borderId="0" xfId="20" applyFont="1" applyAlignment="1">
      <alignment horizontal="center" vertical="center"/>
    </xf>
    <xf numFmtId="0" fontId="47" fillId="0" borderId="0" xfId="20" applyFont="1" applyAlignment="1">
      <alignment horizontal="right" vertical="center" indent="1"/>
    </xf>
    <xf numFmtId="49" fontId="49" fillId="8" borderId="22" xfId="20" applyNumberFormat="1" applyFont="1" applyFill="1" applyBorder="1" applyAlignment="1">
      <alignment horizontal="left" vertical="center"/>
    </xf>
    <xf numFmtId="49" fontId="50" fillId="8" borderId="68" xfId="20" applyNumberFormat="1" applyFont="1" applyFill="1" applyBorder="1" applyAlignment="1">
      <alignment horizontal="center" vertical="center" wrapText="1"/>
    </xf>
    <xf numFmtId="49" fontId="50" fillId="8" borderId="70" xfId="20" applyNumberFormat="1" applyFont="1" applyFill="1" applyBorder="1" applyAlignment="1">
      <alignment horizontal="center" vertical="center"/>
    </xf>
    <xf numFmtId="49" fontId="50" fillId="8" borderId="69" xfId="20" applyNumberFormat="1" applyFont="1" applyFill="1" applyBorder="1" applyAlignment="1">
      <alignment horizontal="center" vertical="center"/>
    </xf>
    <xf numFmtId="49" fontId="50" fillId="8" borderId="71" xfId="20" applyNumberFormat="1" applyFont="1" applyFill="1" applyBorder="1" applyAlignment="1">
      <alignment horizontal="right" vertical="center" indent="1"/>
    </xf>
    <xf numFmtId="0" fontId="51" fillId="0" borderId="22" xfId="20" applyFont="1" applyBorder="1" applyAlignment="1">
      <alignment vertical="center"/>
    </xf>
    <xf numFmtId="0" fontId="51" fillId="0" borderId="37" xfId="20" applyFont="1" applyBorder="1" applyAlignment="1">
      <alignment horizontal="center" vertical="center"/>
    </xf>
    <xf numFmtId="0" fontId="51" fillId="0" borderId="38" xfId="20" applyFont="1" applyBorder="1" applyAlignment="1">
      <alignment horizontal="center" vertical="center"/>
    </xf>
    <xf numFmtId="0" fontId="52" fillId="0" borderId="0" xfId="20" applyFont="1" applyAlignment="1">
      <alignment horizontal="center" vertical="center"/>
    </xf>
    <xf numFmtId="0" fontId="53" fillId="0" borderId="0" xfId="20" applyFont="1" applyAlignment="1">
      <alignment vertical="center"/>
    </xf>
    <xf numFmtId="0" fontId="51" fillId="0" borderId="22" xfId="20" applyFont="1" applyBorder="1" applyAlignment="1">
      <alignment horizontal="center" vertical="center"/>
    </xf>
    <xf numFmtId="0" fontId="51" fillId="0" borderId="69" xfId="20" applyFont="1" applyBorder="1" applyAlignment="1">
      <alignment horizontal="center" vertical="center"/>
    </xf>
    <xf numFmtId="0" fontId="51" fillId="0" borderId="70" xfId="20" applyFont="1" applyBorder="1" applyAlignment="1">
      <alignment horizontal="center" vertical="center"/>
    </xf>
    <xf numFmtId="0" fontId="51" fillId="0" borderId="22" xfId="20" applyFont="1" applyBorder="1" applyAlignment="1">
      <alignment horizontal="center" vertical="center" wrapText="1"/>
    </xf>
    <xf numFmtId="0" fontId="51" fillId="0" borderId="69" xfId="20" applyFont="1" applyBorder="1" applyAlignment="1">
      <alignment horizontal="center" vertical="center" wrapText="1"/>
    </xf>
    <xf numFmtId="0" fontId="51" fillId="0" borderId="71" xfId="20" applyFont="1" applyBorder="1" applyAlignment="1">
      <alignment horizontal="center" vertical="center" wrapText="1"/>
    </xf>
    <xf numFmtId="0" fontId="48" fillId="0" borderId="14" xfId="20" applyFont="1" applyBorder="1" applyAlignment="1">
      <alignment horizontal="center" vertical="center"/>
    </xf>
    <xf numFmtId="0" fontId="56" fillId="0" borderId="29" xfId="20" applyFont="1" applyFill="1" applyBorder="1" applyAlignment="1">
      <alignment vertical="center"/>
    </xf>
    <xf numFmtId="0" fontId="56" fillId="0" borderId="14" xfId="20" applyFont="1" applyFill="1" applyBorder="1" applyAlignment="1">
      <alignment vertical="center"/>
    </xf>
    <xf numFmtId="0" fontId="56" fillId="0" borderId="35" xfId="20" applyFont="1" applyFill="1" applyBorder="1" applyAlignment="1">
      <alignment vertical="center"/>
    </xf>
    <xf numFmtId="0" fontId="47" fillId="0" borderId="0" xfId="20" applyFont="1" applyFill="1" applyAlignment="1">
      <alignment horizontal="right" vertical="center" indent="1"/>
    </xf>
    <xf numFmtId="0" fontId="54" fillId="10" borderId="29" xfId="20" applyFont="1" applyFill="1" applyBorder="1" applyAlignment="1">
      <alignment horizontal="left" vertical="center" indent="1"/>
    </xf>
    <xf numFmtId="0" fontId="54" fillId="10" borderId="14" xfId="20" applyFont="1" applyFill="1" applyBorder="1" applyAlignment="1">
      <alignment vertical="center"/>
    </xf>
    <xf numFmtId="0" fontId="55" fillId="10" borderId="14" xfId="20" applyFont="1" applyFill="1" applyBorder="1" applyAlignment="1">
      <alignment horizontal="center" vertical="center"/>
    </xf>
    <xf numFmtId="0" fontId="56" fillId="10" borderId="14" xfId="20" applyFont="1" applyFill="1" applyBorder="1" applyAlignment="1">
      <alignment horizontal="center" vertical="center"/>
    </xf>
    <xf numFmtId="0" fontId="56" fillId="10" borderId="14" xfId="20" applyFont="1" applyFill="1" applyBorder="1" applyAlignment="1">
      <alignment vertical="center"/>
    </xf>
    <xf numFmtId="2" fontId="27" fillId="10" borderId="29" xfId="20" applyNumberFormat="1" applyFont="1" applyFill="1" applyBorder="1" applyAlignment="1">
      <alignment vertical="center"/>
    </xf>
    <xf numFmtId="2" fontId="27" fillId="10" borderId="14" xfId="20" applyNumberFormat="1" applyFont="1" applyFill="1" applyBorder="1" applyAlignment="1">
      <alignment vertical="center"/>
    </xf>
    <xf numFmtId="2" fontId="27" fillId="10" borderId="35" xfId="20" applyNumberFormat="1" applyFont="1" applyFill="1" applyBorder="1" applyAlignment="1">
      <alignment vertical="center"/>
    </xf>
    <xf numFmtId="167" fontId="54" fillId="10" borderId="35" xfId="20" applyNumberFormat="1" applyFont="1" applyFill="1" applyBorder="1" applyAlignment="1">
      <alignment horizontal="right" vertical="center" indent="1"/>
    </xf>
    <xf numFmtId="0" fontId="56" fillId="0" borderId="0" xfId="20" applyFont="1" applyAlignment="1">
      <alignment vertical="center"/>
    </xf>
    <xf numFmtId="0" fontId="27" fillId="9" borderId="16" xfId="20" applyFont="1" applyFill="1" applyBorder="1" applyAlignment="1">
      <alignment horizontal="left" vertical="center" indent="1"/>
    </xf>
    <xf numFmtId="0" fontId="27" fillId="9" borderId="0" xfId="20" applyFont="1" applyFill="1" applyBorder="1" applyAlignment="1">
      <alignment vertical="center"/>
    </xf>
    <xf numFmtId="0" fontId="57" fillId="9" borderId="0" xfId="20" applyFont="1" applyFill="1" applyBorder="1" applyAlignment="1">
      <alignment horizontal="center" vertical="center"/>
    </xf>
    <xf numFmtId="2" fontId="27" fillId="9" borderId="16" xfId="20" applyNumberFormat="1" applyFont="1" applyFill="1" applyBorder="1" applyAlignment="1">
      <alignment vertical="center"/>
    </xf>
    <xf numFmtId="2" fontId="27" fillId="9" borderId="0" xfId="20" applyNumberFormat="1" applyFont="1" applyFill="1" applyBorder="1" applyAlignment="1">
      <alignment vertical="center"/>
    </xf>
    <xf numFmtId="2" fontId="27" fillId="9" borderId="17" xfId="20" applyNumberFormat="1" applyFont="1" applyFill="1" applyBorder="1" applyAlignment="1">
      <alignment vertical="center"/>
    </xf>
    <xf numFmtId="167" fontId="27" fillId="9" borderId="17" xfId="20" applyNumberFormat="1" applyFont="1" applyFill="1" applyBorder="1" applyAlignment="1">
      <alignment horizontal="right" vertical="center" indent="1"/>
    </xf>
    <xf numFmtId="0" fontId="58" fillId="9" borderId="0" xfId="20" applyFont="1" applyFill="1" applyAlignment="1">
      <alignment vertical="center"/>
    </xf>
    <xf numFmtId="0" fontId="1" fillId="9" borderId="0" xfId="20" applyFill="1" applyAlignment="1">
      <alignment vertical="center"/>
    </xf>
    <xf numFmtId="0" fontId="58" fillId="0" borderId="16" xfId="20" applyFont="1" applyFill="1" applyBorder="1" applyAlignment="1">
      <alignment horizontal="left" vertical="center" indent="1"/>
    </xf>
    <xf numFmtId="0" fontId="61" fillId="0" borderId="0" xfId="20" applyFont="1" applyFill="1" applyBorder="1" applyAlignment="1">
      <alignment horizontal="right" vertical="center" wrapText="1" indent="1"/>
    </xf>
    <xf numFmtId="0" fontId="62" fillId="0" borderId="0" xfId="20" applyFont="1" applyFill="1" applyBorder="1" applyAlignment="1">
      <alignment horizontal="center" vertical="center"/>
    </xf>
    <xf numFmtId="0" fontId="61" fillId="0" borderId="0" xfId="20" applyFont="1" applyFill="1" applyBorder="1" applyAlignment="1">
      <alignment vertical="center"/>
    </xf>
    <xf numFmtId="167" fontId="61" fillId="0" borderId="0" xfId="20" applyNumberFormat="1" applyFont="1" applyFill="1" applyBorder="1" applyAlignment="1">
      <alignment horizontal="center" vertical="center"/>
    </xf>
    <xf numFmtId="0" fontId="56" fillId="0" borderId="16" xfId="20" applyFont="1" applyFill="1" applyBorder="1" applyAlignment="1">
      <alignment vertical="center"/>
    </xf>
    <xf numFmtId="0" fontId="56" fillId="0" borderId="0" xfId="20" applyFont="1" applyFill="1" applyBorder="1" applyAlignment="1">
      <alignment vertical="center"/>
    </xf>
    <xf numFmtId="0" fontId="56" fillId="0" borderId="17" xfId="20" applyFont="1" applyFill="1" applyBorder="1" applyAlignment="1">
      <alignment vertical="center"/>
    </xf>
    <xf numFmtId="167" fontId="61" fillId="0" borderId="17" xfId="20" applyNumberFormat="1" applyFont="1" applyFill="1" applyBorder="1" applyAlignment="1">
      <alignment horizontal="right" vertical="center" indent="1"/>
    </xf>
    <xf numFmtId="0" fontId="58" fillId="0" borderId="0" xfId="20" applyFont="1" applyAlignment="1">
      <alignment vertical="center"/>
    </xf>
    <xf numFmtId="0" fontId="27" fillId="0" borderId="16" xfId="20" applyFont="1" applyFill="1" applyBorder="1" applyAlignment="1">
      <alignment vertical="center"/>
    </xf>
    <xf numFmtId="0" fontId="27" fillId="0" borderId="0" xfId="20" applyFont="1" applyFill="1" applyBorder="1" applyAlignment="1">
      <alignment vertical="center"/>
    </xf>
    <xf numFmtId="0" fontId="27" fillId="0" borderId="17" xfId="20" applyFont="1" applyFill="1" applyBorder="1" applyAlignment="1">
      <alignment vertical="center"/>
    </xf>
    <xf numFmtId="0" fontId="70" fillId="0" borderId="0" xfId="20" applyFont="1" applyAlignment="1">
      <alignment vertical="center"/>
    </xf>
    <xf numFmtId="0" fontId="71" fillId="9" borderId="0" xfId="20" applyFont="1" applyFill="1" applyBorder="1" applyAlignment="1">
      <alignment vertical="center"/>
    </xf>
    <xf numFmtId="0" fontId="72" fillId="9" borderId="0" xfId="20" applyFont="1" applyFill="1" applyBorder="1" applyAlignment="1">
      <alignment horizontal="center" vertical="center"/>
    </xf>
    <xf numFmtId="0" fontId="59" fillId="9" borderId="16" xfId="20" applyFont="1" applyFill="1" applyBorder="1" applyAlignment="1">
      <alignment vertical="center"/>
    </xf>
    <xf numFmtId="0" fontId="59" fillId="9" borderId="0" xfId="20" applyFont="1" applyFill="1" applyBorder="1" applyAlignment="1">
      <alignment vertical="center"/>
    </xf>
    <xf numFmtId="0" fontId="59" fillId="9" borderId="17" xfId="20" applyFont="1" applyFill="1" applyBorder="1" applyAlignment="1">
      <alignment vertical="center"/>
    </xf>
    <xf numFmtId="167" fontId="71" fillId="9" borderId="17" xfId="20" applyNumberFormat="1" applyFont="1" applyFill="1" applyBorder="1" applyAlignment="1">
      <alignment horizontal="right" vertical="center" indent="1"/>
    </xf>
    <xf numFmtId="167" fontId="63" fillId="0" borderId="16" xfId="20" applyNumberFormat="1" applyFont="1" applyFill="1" applyBorder="1" applyAlignment="1">
      <alignment horizontal="center" vertical="center"/>
    </xf>
    <xf numFmtId="167" fontId="63" fillId="0" borderId="0" xfId="20" applyNumberFormat="1" applyFont="1" applyFill="1" applyBorder="1" applyAlignment="1">
      <alignment horizontal="center" vertical="center"/>
    </xf>
    <xf numFmtId="167" fontId="63" fillId="0" borderId="17" xfId="20" applyNumberFormat="1" applyFont="1" applyFill="1" applyBorder="1" applyAlignment="1">
      <alignment horizontal="center" vertical="center"/>
    </xf>
    <xf numFmtId="0" fontId="59" fillId="0" borderId="16" xfId="20" applyFont="1" applyFill="1" applyBorder="1" applyAlignment="1">
      <alignment vertical="center"/>
    </xf>
    <xf numFmtId="0" fontId="59" fillId="0" borderId="0" xfId="20" applyFont="1" applyFill="1" applyBorder="1" applyAlignment="1">
      <alignment vertical="center"/>
    </xf>
    <xf numFmtId="0" fontId="59" fillId="0" borderId="17" xfId="20" applyFont="1" applyFill="1" applyBorder="1" applyAlignment="1">
      <alignment vertical="center"/>
    </xf>
    <xf numFmtId="167" fontId="58" fillId="0" borderId="16" xfId="20" applyNumberFormat="1" applyFont="1" applyFill="1" applyBorder="1" applyAlignment="1">
      <alignment horizontal="center" vertical="center"/>
    </xf>
    <xf numFmtId="167" fontId="58" fillId="0" borderId="0" xfId="20" applyNumberFormat="1" applyFont="1" applyFill="1" applyBorder="1" applyAlignment="1">
      <alignment horizontal="center" vertical="center"/>
    </xf>
    <xf numFmtId="167" fontId="58" fillId="0" borderId="17" xfId="20" applyNumberFormat="1" applyFont="1" applyFill="1" applyBorder="1" applyAlignment="1">
      <alignment horizontal="center" vertical="center"/>
    </xf>
    <xf numFmtId="167" fontId="61" fillId="0" borderId="16" xfId="20" applyNumberFormat="1" applyFont="1" applyFill="1" applyBorder="1" applyAlignment="1">
      <alignment horizontal="center" vertical="center"/>
    </xf>
    <xf numFmtId="167" fontId="61" fillId="0" borderId="17" xfId="20" applyNumberFormat="1" applyFont="1" applyFill="1" applyBorder="1" applyAlignment="1">
      <alignment horizontal="center" vertical="center"/>
    </xf>
    <xf numFmtId="0" fontId="58" fillId="0" borderId="30" xfId="20" applyFont="1" applyFill="1" applyBorder="1" applyAlignment="1">
      <alignment horizontal="left" vertical="center" indent="1"/>
    </xf>
    <xf numFmtId="0" fontId="61" fillId="0" borderId="12" xfId="20" applyFont="1" applyFill="1" applyBorder="1" applyAlignment="1">
      <alignment horizontal="right" vertical="center" wrapText="1" indent="1"/>
    </xf>
    <xf numFmtId="0" fontId="62" fillId="0" borderId="12" xfId="20" applyFont="1" applyFill="1" applyBorder="1" applyAlignment="1">
      <alignment horizontal="center" vertical="center"/>
    </xf>
    <xf numFmtId="0" fontId="61" fillId="0" borderId="12" xfId="20" applyFont="1" applyFill="1" applyBorder="1" applyAlignment="1">
      <alignment vertical="center"/>
    </xf>
    <xf numFmtId="167" fontId="61" fillId="0" borderId="12" xfId="20" applyNumberFormat="1" applyFont="1" applyFill="1" applyBorder="1" applyAlignment="1">
      <alignment horizontal="center" vertical="center"/>
    </xf>
    <xf numFmtId="167" fontId="61" fillId="0" borderId="30" xfId="20" applyNumberFormat="1" applyFont="1" applyFill="1" applyBorder="1" applyAlignment="1">
      <alignment horizontal="center" vertical="center"/>
    </xf>
    <xf numFmtId="167" fontId="61" fillId="0" borderId="36" xfId="20" applyNumberFormat="1" applyFont="1" applyFill="1" applyBorder="1" applyAlignment="1">
      <alignment horizontal="center" vertical="center"/>
    </xf>
    <xf numFmtId="0" fontId="59" fillId="10" borderId="29" xfId="20" applyFont="1" applyFill="1" applyBorder="1" applyAlignment="1">
      <alignment vertical="center"/>
    </xf>
    <xf numFmtId="0" fontId="59" fillId="10" borderId="14" xfId="20" applyFont="1" applyFill="1" applyBorder="1" applyAlignment="1">
      <alignment vertical="center"/>
    </xf>
    <xf numFmtId="0" fontId="59" fillId="10" borderId="35" xfId="20" applyFont="1" applyFill="1" applyBorder="1" applyAlignment="1">
      <alignment vertical="center"/>
    </xf>
    <xf numFmtId="167" fontId="61" fillId="9" borderId="16" xfId="20" applyNumberFormat="1" applyFont="1" applyFill="1" applyBorder="1" applyAlignment="1">
      <alignment horizontal="center" vertical="center"/>
    </xf>
    <xf numFmtId="167" fontId="61" fillId="9" borderId="0" xfId="20" applyNumberFormat="1" applyFont="1" applyFill="1" applyBorder="1" applyAlignment="1">
      <alignment horizontal="center" vertical="center"/>
    </xf>
    <xf numFmtId="167" fontId="61" fillId="9" borderId="17" xfId="20" applyNumberFormat="1" applyFont="1" applyFill="1" applyBorder="1" applyAlignment="1">
      <alignment horizontal="center" vertical="center"/>
    </xf>
    <xf numFmtId="0" fontId="56" fillId="9" borderId="0" xfId="20" applyFont="1" applyFill="1" applyAlignment="1">
      <alignment vertical="center"/>
    </xf>
    <xf numFmtId="0" fontId="58" fillId="0" borderId="0" xfId="20" applyFont="1" applyFill="1" applyBorder="1" applyAlignment="1">
      <alignment horizontal="right" vertical="center" wrapText="1" indent="1"/>
    </xf>
    <xf numFmtId="0" fontId="64" fillId="0" borderId="0" xfId="20" applyFont="1" applyFill="1" applyBorder="1" applyAlignment="1">
      <alignment horizontal="center" vertical="center"/>
    </xf>
    <xf numFmtId="0" fontId="58" fillId="0" borderId="0" xfId="20" applyFont="1" applyFill="1" applyBorder="1" applyAlignment="1">
      <alignment vertical="center"/>
    </xf>
    <xf numFmtId="0" fontId="73" fillId="0" borderId="0" xfId="20" applyFont="1" applyFill="1" applyBorder="1" applyAlignment="1">
      <alignment horizontal="center" vertical="center"/>
    </xf>
    <xf numFmtId="0" fontId="63" fillId="0" borderId="0" xfId="20" applyFont="1" applyFill="1" applyBorder="1" applyAlignment="1">
      <alignment vertical="center"/>
    </xf>
    <xf numFmtId="167" fontId="27" fillId="0" borderId="16" xfId="20" applyNumberFormat="1" applyFont="1" applyFill="1" applyBorder="1" applyAlignment="1">
      <alignment horizontal="right" vertical="center" indent="1"/>
    </xf>
    <xf numFmtId="167" fontId="27" fillId="0" borderId="0" xfId="20" applyNumberFormat="1" applyFont="1" applyFill="1" applyBorder="1" applyAlignment="1">
      <alignment horizontal="right" vertical="center" indent="1"/>
    </xf>
    <xf numFmtId="167" fontId="27" fillId="0" borderId="17" xfId="20" applyNumberFormat="1" applyFont="1" applyFill="1" applyBorder="1" applyAlignment="1">
      <alignment horizontal="right" vertical="center" indent="1"/>
    </xf>
    <xf numFmtId="0" fontId="59" fillId="0" borderId="0" xfId="20" applyFont="1" applyAlignment="1">
      <alignment vertical="center"/>
    </xf>
    <xf numFmtId="0" fontId="1" fillId="0" borderId="16" xfId="20" applyFill="1" applyBorder="1" applyAlignment="1">
      <alignment vertical="center"/>
    </xf>
    <xf numFmtId="0" fontId="1" fillId="0" borderId="0" xfId="20" applyFill="1" applyBorder="1" applyAlignment="1">
      <alignment vertical="center"/>
    </xf>
    <xf numFmtId="0" fontId="1" fillId="0" borderId="17" xfId="20" applyFill="1" applyBorder="1" applyAlignment="1">
      <alignment vertical="center"/>
    </xf>
    <xf numFmtId="0" fontId="68" fillId="0" borderId="16" xfId="20" applyFont="1" applyFill="1" applyBorder="1" applyAlignment="1">
      <alignment vertical="center"/>
    </xf>
    <xf numFmtId="0" fontId="68" fillId="0" borderId="0" xfId="20" applyFont="1" applyFill="1" applyBorder="1" applyAlignment="1">
      <alignment vertical="center"/>
    </xf>
    <xf numFmtId="0" fontId="68" fillId="0" borderId="17" xfId="20" applyFont="1" applyFill="1" applyBorder="1" applyAlignment="1">
      <alignment vertical="center"/>
    </xf>
    <xf numFmtId="0" fontId="1" fillId="9" borderId="16" xfId="20" applyFill="1" applyBorder="1" applyAlignment="1">
      <alignment vertical="center"/>
    </xf>
    <xf numFmtId="0" fontId="1" fillId="9" borderId="0" xfId="20" applyFill="1" applyBorder="1" applyAlignment="1">
      <alignment vertical="center"/>
    </xf>
    <xf numFmtId="0" fontId="1" fillId="9" borderId="17" xfId="20" applyFill="1" applyBorder="1" applyAlignment="1">
      <alignment vertical="center"/>
    </xf>
    <xf numFmtId="1" fontId="61" fillId="0" borderId="0" xfId="20" applyNumberFormat="1" applyFont="1" applyFill="1" applyBorder="1" applyAlignment="1">
      <alignment vertical="center"/>
    </xf>
    <xf numFmtId="0" fontId="74" fillId="0" borderId="0" xfId="20" applyFont="1" applyFill="1" applyBorder="1" applyAlignment="1">
      <alignment horizontal="right" vertical="center" wrapText="1" indent="1"/>
    </xf>
    <xf numFmtId="0" fontId="75" fillId="0" borderId="0" xfId="20" applyFont="1" applyFill="1" applyBorder="1" applyAlignment="1">
      <alignment horizontal="center" vertical="center"/>
    </xf>
    <xf numFmtId="0" fontId="74" fillId="0" borderId="0" xfId="20" applyFont="1" applyFill="1" applyBorder="1" applyAlignment="1">
      <alignment vertical="center"/>
    </xf>
    <xf numFmtId="167" fontId="74" fillId="0" borderId="0" xfId="20" applyNumberFormat="1" applyFont="1" applyFill="1" applyBorder="1" applyAlignment="1">
      <alignment horizontal="center" vertical="center"/>
    </xf>
    <xf numFmtId="167" fontId="74" fillId="0" borderId="17" xfId="20" applyNumberFormat="1" applyFont="1" applyFill="1" applyBorder="1" applyAlignment="1">
      <alignment horizontal="right" vertical="center" indent="1"/>
    </xf>
    <xf numFmtId="0" fontId="1" fillId="0" borderId="30" xfId="20" applyBorder="1" applyAlignment="1">
      <alignment horizontal="left" vertical="center"/>
    </xf>
    <xf numFmtId="0" fontId="1" fillId="0" borderId="12" xfId="20" applyBorder="1" applyAlignment="1">
      <alignment vertical="center"/>
    </xf>
    <xf numFmtId="0" fontId="65" fillId="0" borderId="12" xfId="20" applyFont="1" applyBorder="1" applyAlignment="1">
      <alignment horizontal="center" vertical="center"/>
    </xf>
    <xf numFmtId="0" fontId="1" fillId="0" borderId="12" xfId="20" applyBorder="1" applyAlignment="1">
      <alignment horizontal="center" vertical="center"/>
    </xf>
    <xf numFmtId="0" fontId="1" fillId="0" borderId="30" xfId="20" applyBorder="1" applyAlignment="1">
      <alignment vertical="center"/>
    </xf>
    <xf numFmtId="0" fontId="1" fillId="0" borderId="36" xfId="20" applyBorder="1" applyAlignment="1">
      <alignment vertical="center"/>
    </xf>
    <xf numFmtId="0" fontId="1" fillId="0" borderId="36" xfId="20" applyBorder="1" applyAlignment="1">
      <alignment horizontal="right" vertical="center" indent="1"/>
    </xf>
    <xf numFmtId="0" fontId="1" fillId="0" borderId="0" xfId="20" applyAlignment="1">
      <alignment vertical="center"/>
    </xf>
    <xf numFmtId="0" fontId="66" fillId="8" borderId="22" xfId="20" applyFont="1" applyFill="1" applyBorder="1" applyAlignment="1">
      <alignment horizontal="left" vertical="center" indent="1"/>
    </xf>
    <xf numFmtId="0" fontId="66" fillId="8" borderId="37" xfId="20" applyFont="1" applyFill="1" applyBorder="1" applyAlignment="1">
      <alignment vertical="center"/>
    </xf>
    <xf numFmtId="0" fontId="67" fillId="8" borderId="37" xfId="20" applyFont="1" applyFill="1" applyBorder="1" applyAlignment="1">
      <alignment horizontal="center" vertical="center"/>
    </xf>
    <xf numFmtId="0" fontId="68" fillId="8" borderId="37" xfId="20" applyFont="1" applyFill="1" applyBorder="1" applyAlignment="1">
      <alignment horizontal="center" vertical="center"/>
    </xf>
    <xf numFmtId="0" fontId="68" fillId="8" borderId="37" xfId="20" applyFont="1" applyFill="1" applyBorder="1" applyAlignment="1">
      <alignment vertical="center"/>
    </xf>
    <xf numFmtId="0" fontId="1" fillId="8" borderId="37" xfId="20" applyFill="1" applyBorder="1" applyAlignment="1">
      <alignment vertical="center"/>
    </xf>
    <xf numFmtId="167" fontId="66" fillId="8" borderId="38" xfId="20" applyNumberFormat="1" applyFont="1" applyFill="1" applyBorder="1" applyAlignment="1">
      <alignment horizontal="right" vertical="center" indent="1"/>
    </xf>
    <xf numFmtId="0" fontId="1" fillId="0" borderId="0" xfId="20" applyAlignment="1">
      <alignment horizontal="left" vertical="center"/>
    </xf>
    <xf numFmtId="0" fontId="65" fillId="0" borderId="0" xfId="20" applyFont="1" applyAlignment="1">
      <alignment horizontal="center" vertical="center"/>
    </xf>
    <xf numFmtId="0" fontId="1" fillId="0" borderId="0" xfId="20" applyAlignment="1">
      <alignment horizontal="center" vertical="center"/>
    </xf>
    <xf numFmtId="0" fontId="1" fillId="0" borderId="0" xfId="20" applyAlignment="1">
      <alignment horizontal="right" vertical="center" indent="1"/>
    </xf>
    <xf numFmtId="0" fontId="1" fillId="10" borderId="29" xfId="20" applyFill="1" applyBorder="1" applyAlignment="1">
      <alignment vertical="center"/>
    </xf>
    <xf numFmtId="0" fontId="1" fillId="10" borderId="14" xfId="20" applyFill="1" applyBorder="1" applyAlignment="1">
      <alignment vertical="center"/>
    </xf>
    <xf numFmtId="0" fontId="1" fillId="10" borderId="35" xfId="20" applyFill="1" applyBorder="1" applyAlignment="1">
      <alignment vertical="center"/>
    </xf>
    <xf numFmtId="0" fontId="1" fillId="0" borderId="16" xfId="20" applyBorder="1" applyAlignment="1">
      <alignment vertical="center"/>
    </xf>
    <xf numFmtId="0" fontId="62" fillId="0" borderId="0" xfId="20" applyFont="1" applyBorder="1" applyAlignment="1">
      <alignment horizontal="right" vertical="center" wrapText="1"/>
    </xf>
    <xf numFmtId="0" fontId="64" fillId="0" borderId="0" xfId="20" applyFont="1" applyBorder="1" applyAlignment="1">
      <alignment horizontal="center" vertical="center"/>
    </xf>
    <xf numFmtId="0" fontId="58" fillId="0" borderId="0" xfId="20" applyFont="1" applyBorder="1" applyAlignment="1">
      <alignment vertical="center"/>
    </xf>
    <xf numFmtId="167" fontId="58" fillId="0" borderId="0" xfId="20" applyNumberFormat="1" applyFont="1" applyBorder="1" applyAlignment="1">
      <alignment horizontal="center" vertical="center"/>
    </xf>
    <xf numFmtId="0" fontId="1" fillId="0" borderId="0" xfId="20" applyBorder="1" applyAlignment="1">
      <alignment vertical="center"/>
    </xf>
    <xf numFmtId="0" fontId="1" fillId="0" borderId="17" xfId="20" applyBorder="1" applyAlignment="1">
      <alignment vertical="center"/>
    </xf>
    <xf numFmtId="167" fontId="58" fillId="0" borderId="17" xfId="20" applyNumberFormat="1" applyFont="1" applyBorder="1" applyAlignment="1">
      <alignment horizontal="right" vertical="center" indent="1"/>
    </xf>
    <xf numFmtId="0" fontId="1" fillId="0" borderId="16" xfId="20" applyBorder="1" applyAlignment="1">
      <alignment horizontal="left" vertical="center"/>
    </xf>
    <xf numFmtId="0" fontId="47" fillId="0" borderId="0" xfId="21" applyFont="1" applyAlignment="1">
      <alignment vertical="center"/>
    </xf>
    <xf numFmtId="49" fontId="50" fillId="8" borderId="69" xfId="21" applyNumberFormat="1" applyFont="1" applyFill="1" applyBorder="1" applyAlignment="1">
      <alignment horizontal="center" vertical="center"/>
    </xf>
    <xf numFmtId="0" fontId="51" fillId="0" borderId="37" xfId="21" applyFont="1" applyBorder="1" applyAlignment="1">
      <alignment horizontal="center" vertical="center"/>
    </xf>
    <xf numFmtId="0" fontId="51" fillId="0" borderId="22" xfId="21" applyFont="1" applyBorder="1" applyAlignment="1">
      <alignment horizontal="center" vertical="center" wrapText="1"/>
    </xf>
    <xf numFmtId="0" fontId="51" fillId="0" borderId="69" xfId="21" applyFont="1" applyBorder="1" applyAlignment="1">
      <alignment horizontal="center" vertical="center" wrapText="1"/>
    </xf>
    <xf numFmtId="0" fontId="51" fillId="0" borderId="71" xfId="21" applyFont="1" applyBorder="1" applyAlignment="1">
      <alignment horizontal="center" vertical="center" wrapText="1"/>
    </xf>
    <xf numFmtId="0" fontId="47" fillId="0" borderId="29" xfId="20" applyFont="1" applyBorder="1" applyAlignment="1">
      <alignment horizontal="left" vertical="center"/>
    </xf>
    <xf numFmtId="0" fontId="47" fillId="0" borderId="14" xfId="20" applyFont="1" applyBorder="1" applyAlignment="1">
      <alignment vertical="center"/>
    </xf>
    <xf numFmtId="0" fontId="47" fillId="0" borderId="14" xfId="20" applyFont="1" applyBorder="1" applyAlignment="1">
      <alignment horizontal="center" vertical="center"/>
    </xf>
    <xf numFmtId="0" fontId="56" fillId="0" borderId="29" xfId="21" applyFont="1" applyFill="1" applyBorder="1" applyAlignment="1">
      <alignment vertical="center"/>
    </xf>
    <xf numFmtId="0" fontId="56" fillId="0" borderId="14" xfId="21" applyFont="1" applyFill="1" applyBorder="1" applyAlignment="1">
      <alignment vertical="center"/>
    </xf>
    <xf numFmtId="0" fontId="56" fillId="0" borderId="35" xfId="21" applyFont="1" applyFill="1" applyBorder="1" applyAlignment="1">
      <alignment vertical="center"/>
    </xf>
    <xf numFmtId="0" fontId="47" fillId="0" borderId="35" xfId="20" applyFont="1" applyBorder="1" applyAlignment="1">
      <alignment horizontal="right" vertical="center" indent="1"/>
    </xf>
    <xf numFmtId="0" fontId="54" fillId="10" borderId="16" xfId="20" applyFont="1" applyFill="1" applyBorder="1" applyAlignment="1">
      <alignment horizontal="left" vertical="center" indent="1"/>
    </xf>
    <xf numFmtId="0" fontId="54" fillId="10" borderId="0" xfId="20" applyFont="1" applyFill="1" applyBorder="1" applyAlignment="1">
      <alignment vertical="center"/>
    </xf>
    <xf numFmtId="0" fontId="55" fillId="10" borderId="0" xfId="20" applyFont="1" applyFill="1" applyBorder="1" applyAlignment="1">
      <alignment horizontal="center" vertical="center"/>
    </xf>
    <xf numFmtId="0" fontId="56" fillId="10" borderId="0" xfId="20" applyFont="1" applyFill="1" applyBorder="1" applyAlignment="1">
      <alignment horizontal="center" vertical="center"/>
    </xf>
    <xf numFmtId="0" fontId="56" fillId="10" borderId="0" xfId="20" applyFont="1" applyFill="1" applyBorder="1" applyAlignment="1">
      <alignment vertical="center"/>
    </xf>
    <xf numFmtId="2" fontId="27" fillId="10" borderId="16" xfId="21" applyNumberFormat="1" applyFont="1" applyFill="1" applyBorder="1" applyAlignment="1">
      <alignment vertical="center"/>
    </xf>
    <xf numFmtId="2" fontId="27" fillId="10" borderId="0" xfId="21" applyNumberFormat="1" applyFont="1" applyFill="1" applyBorder="1" applyAlignment="1">
      <alignment vertical="center"/>
    </xf>
    <xf numFmtId="2" fontId="27" fillId="10" borderId="17" xfId="21" applyNumberFormat="1" applyFont="1" applyFill="1" applyBorder="1" applyAlignment="1">
      <alignment vertical="center"/>
    </xf>
    <xf numFmtId="167" fontId="54" fillId="10" borderId="17" xfId="20" applyNumberFormat="1" applyFont="1" applyFill="1" applyBorder="1" applyAlignment="1">
      <alignment horizontal="right" vertical="center" indent="1"/>
    </xf>
    <xf numFmtId="0" fontId="56" fillId="10" borderId="0" xfId="20" applyFont="1" applyFill="1" applyAlignment="1">
      <alignment vertical="center"/>
    </xf>
    <xf numFmtId="2" fontId="27" fillId="9" borderId="16" xfId="21" applyNumberFormat="1" applyFont="1" applyFill="1" applyBorder="1" applyAlignment="1">
      <alignment vertical="center"/>
    </xf>
    <xf numFmtId="2" fontId="27" fillId="9" borderId="0" xfId="21" applyNumberFormat="1" applyFont="1" applyFill="1" applyBorder="1" applyAlignment="1">
      <alignment vertical="center"/>
    </xf>
    <xf numFmtId="2" fontId="27" fillId="9" borderId="17" xfId="21" applyNumberFormat="1" applyFont="1" applyFill="1" applyBorder="1" applyAlignment="1">
      <alignment vertical="center"/>
    </xf>
    <xf numFmtId="0" fontId="56" fillId="0" borderId="16" xfId="21" applyFont="1" applyFill="1" applyBorder="1" applyAlignment="1">
      <alignment vertical="center"/>
    </xf>
    <xf numFmtId="0" fontId="56" fillId="0" borderId="0" xfId="21" applyFont="1" applyFill="1" applyBorder="1" applyAlignment="1">
      <alignment vertical="center"/>
    </xf>
    <xf numFmtId="0" fontId="56" fillId="0" borderId="17" xfId="21" applyFont="1" applyFill="1" applyBorder="1" applyAlignment="1">
      <alignment vertical="center"/>
    </xf>
    <xf numFmtId="0" fontId="27" fillId="0" borderId="16" xfId="21" applyFont="1" applyFill="1" applyBorder="1" applyAlignment="1">
      <alignment vertical="center"/>
    </xf>
    <xf numFmtId="0" fontId="27" fillId="0" borderId="0" xfId="21" applyFont="1" applyFill="1" applyBorder="1" applyAlignment="1">
      <alignment vertical="center"/>
    </xf>
    <xf numFmtId="0" fontId="27" fillId="0" borderId="17" xfId="21" applyFont="1" applyFill="1" applyBorder="1" applyAlignment="1">
      <alignment vertical="center"/>
    </xf>
    <xf numFmtId="0" fontId="59" fillId="0" borderId="16" xfId="21" applyFont="1" applyFill="1" applyBorder="1" applyAlignment="1">
      <alignment vertical="center"/>
    </xf>
    <xf numFmtId="0" fontId="59" fillId="0" borderId="0" xfId="21" applyFont="1" applyFill="1" applyBorder="1" applyAlignment="1">
      <alignment vertical="center"/>
    </xf>
    <xf numFmtId="0" fontId="59" fillId="0" borderId="17" xfId="21" applyFont="1" applyFill="1" applyBorder="1" applyAlignment="1">
      <alignment vertical="center"/>
    </xf>
    <xf numFmtId="167" fontId="63" fillId="0" borderId="16" xfId="21" applyNumberFormat="1" applyFont="1" applyFill="1" applyBorder="1" applyAlignment="1">
      <alignment horizontal="center" vertical="center"/>
    </xf>
    <xf numFmtId="167" fontId="63" fillId="0" borderId="0" xfId="21" applyNumberFormat="1" applyFont="1" applyFill="1" applyBorder="1" applyAlignment="1">
      <alignment horizontal="center" vertical="center"/>
    </xf>
    <xf numFmtId="167" fontId="63" fillId="0" borderId="17" xfId="21" applyNumberFormat="1" applyFont="1" applyFill="1" applyBorder="1" applyAlignment="1">
      <alignment horizontal="center" vertical="center"/>
    </xf>
    <xf numFmtId="167" fontId="58" fillId="0" borderId="16" xfId="21" applyNumberFormat="1" applyFont="1" applyFill="1" applyBorder="1" applyAlignment="1">
      <alignment horizontal="center" vertical="center"/>
    </xf>
    <xf numFmtId="167" fontId="58" fillId="0" borderId="0" xfId="21" applyNumberFormat="1" applyFont="1" applyFill="1" applyBorder="1" applyAlignment="1">
      <alignment horizontal="center" vertical="center"/>
    </xf>
    <xf numFmtId="167" fontId="58" fillId="0" borderId="17" xfId="21" applyNumberFormat="1" applyFont="1" applyFill="1" applyBorder="1" applyAlignment="1">
      <alignment horizontal="center" vertical="center"/>
    </xf>
    <xf numFmtId="167" fontId="61" fillId="9" borderId="16" xfId="21" applyNumberFormat="1" applyFont="1" applyFill="1" applyBorder="1" applyAlignment="1">
      <alignment horizontal="center" vertical="center"/>
    </xf>
    <xf numFmtId="167" fontId="61" fillId="9" borderId="0" xfId="21" applyNumberFormat="1" applyFont="1" applyFill="1" applyBorder="1" applyAlignment="1">
      <alignment horizontal="center" vertical="center"/>
    </xf>
    <xf numFmtId="167" fontId="61" fillId="9" borderId="17" xfId="21" applyNumberFormat="1" applyFont="1" applyFill="1" applyBorder="1" applyAlignment="1">
      <alignment horizontal="center" vertical="center"/>
    </xf>
    <xf numFmtId="167" fontId="61" fillId="0" borderId="16" xfId="21" applyNumberFormat="1" applyFont="1" applyFill="1" applyBorder="1" applyAlignment="1">
      <alignment horizontal="center" vertical="center"/>
    </xf>
    <xf numFmtId="167" fontId="61" fillId="0" borderId="0" xfId="21" applyNumberFormat="1" applyFont="1" applyFill="1" applyBorder="1" applyAlignment="1">
      <alignment horizontal="center" vertical="center"/>
    </xf>
    <xf numFmtId="167" fontId="61" fillId="0" borderId="17" xfId="21" applyNumberFormat="1" applyFont="1" applyFill="1" applyBorder="1" applyAlignment="1">
      <alignment horizontal="center" vertical="center"/>
    </xf>
    <xf numFmtId="0" fontId="76" fillId="9" borderId="16" xfId="20" applyFont="1" applyFill="1" applyBorder="1" applyAlignment="1">
      <alignment horizontal="left" vertical="center" indent="1"/>
    </xf>
    <xf numFmtId="0" fontId="76" fillId="9" borderId="0" xfId="20" applyFont="1" applyFill="1" applyBorder="1" applyAlignment="1">
      <alignment vertical="center"/>
    </xf>
    <xf numFmtId="0" fontId="77" fillId="9" borderId="0" xfId="20" applyFont="1" applyFill="1" applyBorder="1" applyAlignment="1">
      <alignment horizontal="center" vertical="center"/>
    </xf>
    <xf numFmtId="0" fontId="78" fillId="9" borderId="0" xfId="20" applyFont="1" applyFill="1" applyBorder="1" applyAlignment="1">
      <alignment horizontal="center" vertical="center"/>
    </xf>
    <xf numFmtId="0" fontId="78" fillId="9" borderId="0" xfId="20" applyFont="1" applyFill="1" applyBorder="1" applyAlignment="1">
      <alignment vertical="center"/>
    </xf>
    <xf numFmtId="167" fontId="27" fillId="9" borderId="16" xfId="21" applyNumberFormat="1" applyFont="1" applyFill="1" applyBorder="1" applyAlignment="1">
      <alignment horizontal="right" vertical="center" indent="1"/>
    </xf>
    <xf numFmtId="167" fontId="27" fillId="9" borderId="0" xfId="21" applyNumberFormat="1" applyFont="1" applyFill="1" applyBorder="1" applyAlignment="1">
      <alignment horizontal="right" vertical="center" indent="1"/>
    </xf>
    <xf numFmtId="167" fontId="27" fillId="9" borderId="17" xfId="21" applyNumberFormat="1" applyFont="1" applyFill="1" applyBorder="1" applyAlignment="1">
      <alignment horizontal="right" vertical="center" indent="1"/>
    </xf>
    <xf numFmtId="167" fontId="76" fillId="9" borderId="17" xfId="20" applyNumberFormat="1" applyFont="1" applyFill="1" applyBorder="1" applyAlignment="1">
      <alignment horizontal="right" vertical="center" indent="1"/>
    </xf>
    <xf numFmtId="0" fontId="79" fillId="0" borderId="16" xfId="20" applyFont="1" applyFill="1" applyBorder="1" applyAlignment="1">
      <alignment horizontal="left" vertical="center" indent="1"/>
    </xf>
    <xf numFmtId="0" fontId="79" fillId="0" borderId="0" xfId="20" applyFont="1" applyFill="1" applyBorder="1" applyAlignment="1">
      <alignment horizontal="right" vertical="center" indent="1"/>
    </xf>
    <xf numFmtId="0" fontId="80" fillId="0" borderId="0" xfId="20" applyFont="1" applyFill="1" applyBorder="1" applyAlignment="1">
      <alignment horizontal="center" vertical="center"/>
    </xf>
    <xf numFmtId="0" fontId="79" fillId="0" borderId="0" xfId="20" applyFont="1" applyFill="1" applyBorder="1" applyAlignment="1">
      <alignment vertical="center"/>
    </xf>
    <xf numFmtId="167" fontId="79" fillId="0" borderId="0" xfId="20" applyNumberFormat="1" applyFont="1" applyFill="1" applyBorder="1" applyAlignment="1">
      <alignment horizontal="center" vertical="center"/>
    </xf>
    <xf numFmtId="0" fontId="1" fillId="0" borderId="16" xfId="21" applyFill="1" applyBorder="1" applyAlignment="1">
      <alignment vertical="center"/>
    </xf>
    <xf numFmtId="0" fontId="1" fillId="0" borderId="0" xfId="21" applyFill="1" applyBorder="1" applyAlignment="1">
      <alignment vertical="center"/>
    </xf>
    <xf numFmtId="0" fontId="1" fillId="0" borderId="17" xfId="21" applyFill="1" applyBorder="1" applyAlignment="1">
      <alignment vertical="center"/>
    </xf>
    <xf numFmtId="0" fontId="68" fillId="0" borderId="16" xfId="21" applyFont="1" applyFill="1" applyBorder="1" applyAlignment="1">
      <alignment vertical="center"/>
    </xf>
    <xf numFmtId="0" fontId="68" fillId="0" borderId="0" xfId="21" applyFont="1" applyFill="1" applyBorder="1" applyAlignment="1">
      <alignment vertical="center"/>
    </xf>
    <xf numFmtId="0" fontId="68" fillId="0" borderId="17" xfId="21" applyFont="1" applyFill="1" applyBorder="1" applyAlignment="1">
      <alignment vertical="center"/>
    </xf>
    <xf numFmtId="0" fontId="79" fillId="0" borderId="0" xfId="20" applyFont="1" applyFill="1" applyBorder="1" applyAlignment="1">
      <alignment horizontal="right" vertical="center" wrapText="1" indent="1"/>
    </xf>
    <xf numFmtId="0" fontId="79" fillId="0" borderId="30" xfId="20" applyFont="1" applyFill="1" applyBorder="1" applyAlignment="1">
      <alignment horizontal="left" vertical="center" indent="1"/>
    </xf>
    <xf numFmtId="0" fontId="79" fillId="0" borderId="12" xfId="20" applyFont="1" applyFill="1" applyBorder="1" applyAlignment="1">
      <alignment horizontal="right" vertical="center" wrapText="1" indent="1"/>
    </xf>
    <xf numFmtId="0" fontId="80" fillId="0" borderId="12" xfId="20" applyFont="1" applyFill="1" applyBorder="1" applyAlignment="1">
      <alignment horizontal="center" vertical="center"/>
    </xf>
    <xf numFmtId="0" fontId="79" fillId="0" borderId="12" xfId="20" applyFont="1" applyFill="1" applyBorder="1" applyAlignment="1">
      <alignment vertical="center"/>
    </xf>
    <xf numFmtId="167" fontId="79" fillId="0" borderId="12" xfId="20" applyNumberFormat="1" applyFont="1" applyFill="1" applyBorder="1" applyAlignment="1">
      <alignment horizontal="center" vertical="center"/>
    </xf>
    <xf numFmtId="0" fontId="1" fillId="0" borderId="30" xfId="21" applyFill="1" applyBorder="1" applyAlignment="1">
      <alignment vertical="center"/>
    </xf>
    <xf numFmtId="0" fontId="1" fillId="0" borderId="12" xfId="21" applyFill="1" applyBorder="1" applyAlignment="1">
      <alignment vertical="center"/>
    </xf>
    <xf numFmtId="0" fontId="1" fillId="0" borderId="36" xfId="21" applyFill="1" applyBorder="1" applyAlignment="1">
      <alignment vertical="center"/>
    </xf>
    <xf numFmtId="167" fontId="79" fillId="0" borderId="36" xfId="20" applyNumberFormat="1" applyFont="1" applyFill="1" applyBorder="1" applyAlignment="1">
      <alignment horizontal="right" vertical="center" indent="1"/>
    </xf>
    <xf numFmtId="0" fontId="1" fillId="10" borderId="29" xfId="21" applyFill="1" applyBorder="1" applyAlignment="1">
      <alignment vertical="center"/>
    </xf>
    <xf numFmtId="0" fontId="1" fillId="10" borderId="14" xfId="21" applyFill="1" applyBorder="1" applyAlignment="1">
      <alignment vertical="center"/>
    </xf>
    <xf numFmtId="0" fontId="1" fillId="10" borderId="35" xfId="21" applyFill="1" applyBorder="1" applyAlignment="1">
      <alignment vertical="center"/>
    </xf>
    <xf numFmtId="0" fontId="1" fillId="9" borderId="16" xfId="21" applyFill="1" applyBorder="1" applyAlignment="1">
      <alignment vertical="center"/>
    </xf>
    <xf numFmtId="0" fontId="1" fillId="9" borderId="0" xfId="21" applyFill="1" applyBorder="1" applyAlignment="1">
      <alignment vertical="center"/>
    </xf>
    <xf numFmtId="0" fontId="1" fillId="9" borderId="17" xfId="21" applyFill="1" applyBorder="1" applyAlignment="1">
      <alignment vertical="center"/>
    </xf>
    <xf numFmtId="167" fontId="58" fillId="0" borderId="17" xfId="20" applyNumberFormat="1" applyFont="1" applyFill="1" applyBorder="1" applyAlignment="1">
      <alignment horizontal="right" vertical="center" indent="1"/>
    </xf>
    <xf numFmtId="0" fontId="81" fillId="0" borderId="0" xfId="20" applyFont="1" applyFill="1" applyBorder="1" applyAlignment="1">
      <alignment horizontal="left" vertical="center" wrapText="1" indent="1"/>
    </xf>
    <xf numFmtId="0" fontId="64" fillId="0" borderId="0" xfId="20" applyFont="1" applyFill="1" applyBorder="1" applyAlignment="1">
      <alignment horizontal="right" vertical="center" wrapText="1" indent="1"/>
    </xf>
    <xf numFmtId="1" fontId="58" fillId="0" borderId="0" xfId="20" applyNumberFormat="1" applyFont="1" applyFill="1" applyBorder="1" applyAlignment="1">
      <alignment vertical="center"/>
    </xf>
    <xf numFmtId="0" fontId="61" fillId="0" borderId="0" xfId="20" applyFont="1" applyFill="1" applyBorder="1" applyAlignment="1">
      <alignment horizontal="right" vertical="center" indent="1"/>
    </xf>
    <xf numFmtId="0" fontId="58" fillId="0" borderId="0" xfId="20" applyFont="1" applyFill="1" applyBorder="1" applyAlignment="1">
      <alignment horizontal="right" vertical="center" indent="1"/>
    </xf>
    <xf numFmtId="0" fontId="1" fillId="0" borderId="30" xfId="20" applyFill="1" applyBorder="1" applyAlignment="1">
      <alignment horizontal="left" vertical="center"/>
    </xf>
    <xf numFmtId="0" fontId="1" fillId="0" borderId="12" xfId="20" applyFill="1" applyBorder="1" applyAlignment="1">
      <alignment vertical="center"/>
    </xf>
    <xf numFmtId="0" fontId="65" fillId="0" borderId="12" xfId="20" applyFont="1" applyFill="1" applyBorder="1" applyAlignment="1">
      <alignment horizontal="center" vertical="center"/>
    </xf>
    <xf numFmtId="0" fontId="1" fillId="0" borderId="12" xfId="20" applyFill="1" applyBorder="1" applyAlignment="1">
      <alignment horizontal="center" vertical="center"/>
    </xf>
    <xf numFmtId="0" fontId="1" fillId="0" borderId="36" xfId="20" applyFill="1" applyBorder="1" applyAlignment="1">
      <alignment horizontal="right" vertical="center" indent="1"/>
    </xf>
    <xf numFmtId="0" fontId="1" fillId="8" borderId="37" xfId="21" applyFill="1" applyBorder="1" applyAlignment="1">
      <alignment vertical="center"/>
    </xf>
    <xf numFmtId="0" fontId="1" fillId="0" borderId="0" xfId="21" applyAlignment="1">
      <alignment vertical="center"/>
    </xf>
    <xf numFmtId="0" fontId="25" fillId="0" borderId="22" xfId="17" applyFont="1" applyBorder="1" applyAlignment="1">
      <alignment horizontal="center" vertical="center" wrapText="1"/>
    </xf>
    <xf numFmtId="0" fontId="25" fillId="0" borderId="38" xfId="17" applyFont="1" applyBorder="1" applyAlignment="1">
      <alignment horizontal="center" vertical="center" wrapText="1"/>
    </xf>
    <xf numFmtId="0" fontId="40" fillId="0" borderId="90" xfId="17" applyFont="1" applyBorder="1" applyAlignment="1">
      <alignment horizontal="center" vertical="center"/>
    </xf>
    <xf numFmtId="3" fontId="40" fillId="0" borderId="67" xfId="17" applyNumberFormat="1" applyFont="1" applyBorder="1" applyAlignment="1">
      <alignment horizontal="center" vertical="center"/>
    </xf>
    <xf numFmtId="4" fontId="36" fillId="0" borderId="17" xfId="17" applyNumberFormat="1" applyFont="1" applyBorder="1" applyAlignment="1">
      <alignment horizontal="center" vertical="center"/>
    </xf>
    <xf numFmtId="0" fontId="82" fillId="0" borderId="48" xfId="17" applyFont="1" applyBorder="1" applyAlignment="1">
      <alignment horizontal="center" vertical="center"/>
    </xf>
    <xf numFmtId="4" fontId="82" fillId="0" borderId="43" xfId="17" applyNumberFormat="1" applyFont="1" applyBorder="1" applyAlignment="1">
      <alignment horizontal="center" vertical="center"/>
    </xf>
    <xf numFmtId="0" fontId="69" fillId="0" borderId="14" xfId="17" applyFont="1" applyBorder="1" applyAlignment="1">
      <alignment vertical="center"/>
    </xf>
    <xf numFmtId="0" fontId="82" fillId="0" borderId="44" xfId="17" applyFont="1" applyBorder="1" applyAlignment="1">
      <alignment horizontal="center" vertical="center"/>
    </xf>
    <xf numFmtId="4" fontId="82" fillId="0" borderId="55" xfId="17" applyNumberFormat="1" applyFont="1" applyBorder="1" applyAlignment="1">
      <alignment horizontal="center" vertical="center"/>
    </xf>
    <xf numFmtId="4" fontId="38" fillId="0" borderId="35" xfId="18" applyNumberFormat="1" applyFont="1" applyBorder="1" applyAlignment="1">
      <alignment horizontal="center" vertical="center"/>
    </xf>
    <xf numFmtId="0" fontId="83" fillId="0" borderId="0" xfId="18" quotePrefix="1" applyFont="1" applyBorder="1" applyAlignment="1">
      <alignment horizontal="left" vertical="center" indent="1"/>
    </xf>
    <xf numFmtId="2" fontId="44" fillId="0" borderId="0" xfId="17" applyNumberFormat="1" applyFont="1" applyBorder="1" applyAlignment="1">
      <alignment horizontal="center" vertical="center"/>
    </xf>
    <xf numFmtId="0" fontId="38" fillId="0" borderId="0" xfId="18" quotePrefix="1" applyFont="1" applyBorder="1" applyAlignment="1">
      <alignment horizontal="left" vertical="center" indent="3"/>
    </xf>
    <xf numFmtId="0" fontId="45" fillId="0" borderId="56" xfId="17" applyFont="1" applyBorder="1" applyAlignment="1">
      <alignment vertical="center"/>
    </xf>
    <xf numFmtId="0" fontId="82" fillId="0" borderId="51" xfId="17" applyFont="1" applyBorder="1" applyAlignment="1">
      <alignment horizontal="center" vertical="center"/>
    </xf>
    <xf numFmtId="167" fontId="6" fillId="0" borderId="30" xfId="17" applyNumberFormat="1" applyFont="1" applyBorder="1" applyAlignment="1">
      <alignment horizontal="center" vertical="center"/>
    </xf>
    <xf numFmtId="4" fontId="38" fillId="0" borderId="36" xfId="18" applyNumberFormat="1" applyFont="1" applyBorder="1" applyAlignment="1">
      <alignment horizontal="center" vertical="center"/>
    </xf>
    <xf numFmtId="2" fontId="44" fillId="0" borderId="14" xfId="17" applyNumberFormat="1" applyFont="1" applyBorder="1" applyAlignment="1">
      <alignment horizontal="center" vertical="center"/>
    </xf>
    <xf numFmtId="0" fontId="44" fillId="0" borderId="14" xfId="17" applyFont="1" applyBorder="1" applyAlignment="1">
      <alignment vertical="center"/>
    </xf>
    <xf numFmtId="0" fontId="38" fillId="0" borderId="0" xfId="18" quotePrefix="1" applyFont="1" applyBorder="1" applyAlignment="1">
      <alignment horizontal="left" vertical="center" wrapText="1" indent="3"/>
    </xf>
    <xf numFmtId="0" fontId="38" fillId="0" borderId="47" xfId="18" quotePrefix="1" applyFont="1" applyBorder="1" applyAlignment="1">
      <alignment horizontal="left" vertical="center" wrapText="1" indent="3"/>
    </xf>
    <xf numFmtId="0" fontId="84" fillId="0" borderId="56" xfId="17" applyFont="1" applyBorder="1" applyAlignment="1">
      <alignment horizontal="left" vertical="center" wrapText="1"/>
    </xf>
    <xf numFmtId="0" fontId="84" fillId="0" borderId="12" xfId="17" applyFont="1" applyBorder="1" applyAlignment="1">
      <alignment horizontal="left" vertical="center" wrapText="1"/>
    </xf>
    <xf numFmtId="0" fontId="84" fillId="0" borderId="54" xfId="17" applyFont="1" applyBorder="1" applyAlignment="1">
      <alignment horizontal="left" vertical="center" wrapText="1"/>
    </xf>
    <xf numFmtId="4" fontId="82" fillId="0" borderId="56" xfId="17" applyNumberFormat="1" applyFont="1" applyBorder="1" applyAlignment="1">
      <alignment horizontal="center" vertical="center"/>
    </xf>
    <xf numFmtId="0" fontId="38" fillId="0" borderId="12" xfId="18" quotePrefix="1" applyFont="1" applyBorder="1" applyAlignment="1">
      <alignment horizontal="left" vertical="center" wrapText="1" indent="3"/>
    </xf>
    <xf numFmtId="0" fontId="38" fillId="0" borderId="54" xfId="18" quotePrefix="1" applyFont="1" applyBorder="1" applyAlignment="1">
      <alignment horizontal="left" vertical="center" wrapText="1" indent="3"/>
    </xf>
    <xf numFmtId="0" fontId="83" fillId="0" borderId="14" xfId="18" quotePrefix="1" applyFont="1" applyBorder="1" applyAlignment="1">
      <alignment horizontal="left" vertical="center" indent="1"/>
    </xf>
    <xf numFmtId="4" fontId="38" fillId="0" borderId="0" xfId="18" applyNumberFormat="1" applyFont="1" applyAlignment="1">
      <alignment vertical="center"/>
    </xf>
    <xf numFmtId="0" fontId="38" fillId="0" borderId="0" xfId="18" quotePrefix="1" applyFont="1" applyBorder="1" applyAlignment="1">
      <alignment horizontal="left" vertical="center" wrapText="1" indent="5"/>
    </xf>
    <xf numFmtId="0" fontId="40" fillId="0" borderId="14" xfId="18" applyFont="1" applyBorder="1" applyAlignment="1">
      <alignment vertical="center"/>
    </xf>
    <xf numFmtId="0" fontId="38" fillId="0" borderId="0" xfId="18" applyFont="1" applyBorder="1" applyAlignment="1">
      <alignment horizontal="left" vertical="center" indent="1"/>
    </xf>
    <xf numFmtId="4" fontId="44" fillId="0" borderId="17" xfId="18" applyNumberFormat="1" applyFont="1" applyBorder="1" applyAlignment="1">
      <alignment horizontal="right" vertical="center"/>
    </xf>
    <xf numFmtId="0" fontId="38" fillId="0" borderId="12" xfId="17" applyFont="1" applyBorder="1" applyAlignment="1">
      <alignment horizontal="left" vertical="center"/>
    </xf>
    <xf numFmtId="0" fontId="29" fillId="0" borderId="36" xfId="17" applyFont="1" applyBorder="1"/>
    <xf numFmtId="167" fontId="6" fillId="7" borderId="14" xfId="17" applyNumberFormat="1" applyFont="1" applyFill="1" applyBorder="1" applyAlignment="1">
      <alignment horizontal="center" vertical="center"/>
    </xf>
    <xf numFmtId="0" fontId="29" fillId="7" borderId="14" xfId="17" applyFont="1" applyFill="1" applyBorder="1"/>
    <xf numFmtId="167" fontId="6" fillId="7" borderId="0" xfId="17" applyNumberFormat="1" applyFont="1" applyFill="1" applyBorder="1" applyAlignment="1">
      <alignment horizontal="center" vertical="center"/>
    </xf>
    <xf numFmtId="0" fontId="29" fillId="7" borderId="0" xfId="17" applyFont="1" applyFill="1" applyBorder="1"/>
    <xf numFmtId="167" fontId="6" fillId="7" borderId="12" xfId="17" applyNumberFormat="1" applyFont="1" applyFill="1" applyBorder="1" applyAlignment="1">
      <alignment horizontal="center" vertical="center"/>
    </xf>
    <xf numFmtId="0" fontId="29" fillId="7" borderId="12" xfId="17" applyFont="1" applyFill="1" applyBorder="1"/>
    <xf numFmtId="167" fontId="6" fillId="0" borderId="12" xfId="17" applyNumberFormat="1" applyFont="1" applyBorder="1" applyAlignment="1">
      <alignment horizontal="center" vertical="center"/>
    </xf>
    <xf numFmtId="0" fontId="36" fillId="0" borderId="0" xfId="17" applyFont="1" applyFill="1" applyBorder="1" applyAlignment="1">
      <alignment horizontal="center" vertical="center"/>
    </xf>
    <xf numFmtId="0" fontId="37" fillId="0" borderId="0" xfId="17" applyFont="1" applyFill="1" applyBorder="1" applyAlignment="1">
      <alignment vertical="center"/>
    </xf>
    <xf numFmtId="4" fontId="36" fillId="0" borderId="0" xfId="17" applyNumberFormat="1" applyFont="1" applyFill="1" applyBorder="1" applyAlignment="1">
      <alignment horizontal="center" vertical="center"/>
    </xf>
    <xf numFmtId="0" fontId="38" fillId="0" borderId="0" xfId="17" applyFont="1" applyFill="1" applyBorder="1" applyAlignment="1">
      <alignment horizontal="center" vertical="center"/>
    </xf>
    <xf numFmtId="4" fontId="38" fillId="0" borderId="0" xfId="17" applyNumberFormat="1" applyFont="1" applyFill="1" applyBorder="1" applyAlignment="1">
      <alignment horizontal="center" vertical="center"/>
    </xf>
    <xf numFmtId="167" fontId="6" fillId="0" borderId="0" xfId="17" applyNumberFormat="1" applyFont="1" applyFill="1" applyBorder="1" applyAlignment="1">
      <alignment horizontal="center" vertical="center"/>
    </xf>
    <xf numFmtId="4" fontId="38" fillId="0" borderId="0" xfId="17" applyNumberFormat="1" applyFont="1" applyFill="1" applyBorder="1" applyAlignment="1">
      <alignment vertical="center"/>
    </xf>
    <xf numFmtId="0" fontId="35" fillId="0" borderId="0" xfId="17" applyFill="1" applyBorder="1" applyAlignment="1">
      <alignment vertical="center"/>
    </xf>
    <xf numFmtId="166" fontId="10" fillId="0" borderId="0" xfId="17" applyNumberFormat="1" applyFont="1" applyFill="1" applyBorder="1" applyAlignment="1">
      <alignment horizontal="center" vertical="center"/>
    </xf>
    <xf numFmtId="166" fontId="31" fillId="0" borderId="0" xfId="17" applyNumberFormat="1" applyFont="1" applyFill="1" applyBorder="1" applyAlignment="1">
      <alignment vertical="center"/>
    </xf>
    <xf numFmtId="0" fontId="35" fillId="0" borderId="0" xfId="17" applyFont="1" applyFill="1" applyBorder="1"/>
    <xf numFmtId="0" fontId="28" fillId="0" borderId="0" xfId="17" applyFont="1" applyFill="1" applyBorder="1" applyAlignment="1">
      <alignment vertical="center" wrapText="1"/>
    </xf>
    <xf numFmtId="0" fontId="31" fillId="0" borderId="0" xfId="17" applyFont="1" applyFill="1" applyBorder="1" applyAlignment="1">
      <alignment vertical="center" wrapText="1"/>
    </xf>
    <xf numFmtId="0" fontId="37" fillId="0" borderId="0" xfId="17" applyFont="1" applyFill="1" applyBorder="1"/>
    <xf numFmtId="0" fontId="40" fillId="0" borderId="43" xfId="17" quotePrefix="1" applyFont="1" applyBorder="1" applyAlignment="1">
      <alignment vertical="center"/>
    </xf>
    <xf numFmtId="0" fontId="38" fillId="0" borderId="43" xfId="17" quotePrefix="1" applyFont="1" applyBorder="1" applyAlignment="1">
      <alignment vertical="center"/>
    </xf>
    <xf numFmtId="0" fontId="38" fillId="0" borderId="43" xfId="17" quotePrefix="1" applyFont="1" applyBorder="1" applyAlignment="1">
      <alignment horizontal="left" vertical="center" indent="1"/>
    </xf>
    <xf numFmtId="169" fontId="38" fillId="0" borderId="48" xfId="17" applyNumberFormat="1" applyFont="1" applyBorder="1" applyAlignment="1">
      <alignment horizontal="center" vertical="center"/>
    </xf>
    <xf numFmtId="0" fontId="44" fillId="0" borderId="0" xfId="17" applyFont="1" applyBorder="1" applyAlignment="1">
      <alignment horizontal="left" vertical="top" wrapText="1"/>
    </xf>
    <xf numFmtId="0" fontId="44" fillId="0" borderId="47" xfId="17" applyFont="1" applyBorder="1" applyAlignment="1">
      <alignment horizontal="left" vertical="top" wrapText="1"/>
    </xf>
    <xf numFmtId="0" fontId="38" fillId="0" borderId="43" xfId="17" quotePrefix="1" applyFont="1" applyBorder="1" applyAlignment="1">
      <alignment horizontal="left" vertical="center" indent="3"/>
    </xf>
    <xf numFmtId="0" fontId="37" fillId="0" borderId="43" xfId="17" applyFont="1" applyBorder="1" applyAlignment="1">
      <alignment vertical="center"/>
    </xf>
    <xf numFmtId="4" fontId="37" fillId="0" borderId="43" xfId="17" applyNumberFormat="1" applyFont="1" applyBorder="1" applyAlignment="1">
      <alignment horizontal="center" vertical="center"/>
    </xf>
    <xf numFmtId="0" fontId="37" fillId="0" borderId="56" xfId="17" applyFont="1" applyBorder="1" applyAlignment="1">
      <alignment vertical="center"/>
    </xf>
    <xf numFmtId="0" fontId="42" fillId="0" borderId="51" xfId="17" applyFont="1" applyBorder="1" applyAlignment="1">
      <alignment horizontal="center" vertical="center"/>
    </xf>
    <xf numFmtId="4" fontId="42" fillId="0" borderId="56" xfId="17" applyNumberFormat="1" applyFont="1" applyBorder="1" applyAlignment="1">
      <alignment horizontal="center" vertical="center"/>
    </xf>
    <xf numFmtId="0" fontId="42" fillId="0" borderId="55" xfId="17" quotePrefix="1" applyFont="1" applyBorder="1" applyAlignment="1">
      <alignment vertical="center"/>
    </xf>
    <xf numFmtId="0" fontId="37" fillId="0" borderId="44" xfId="17" applyFont="1" applyBorder="1" applyAlignment="1">
      <alignment horizontal="center" vertical="center"/>
    </xf>
    <xf numFmtId="4" fontId="37" fillId="0" borderId="55" xfId="17" applyNumberFormat="1" applyFont="1" applyBorder="1" applyAlignment="1">
      <alignment horizontal="center" vertical="center"/>
    </xf>
    <xf numFmtId="0" fontId="38" fillId="0" borderId="43" xfId="17" quotePrefix="1" applyFont="1" applyBorder="1" applyAlignment="1">
      <alignment horizontal="left" vertical="center" indent="2"/>
    </xf>
    <xf numFmtId="4" fontId="82" fillId="0" borderId="48" xfId="17" applyNumberFormat="1" applyFont="1" applyBorder="1" applyAlignment="1">
      <alignment horizontal="center" vertical="center"/>
    </xf>
    <xf numFmtId="4" fontId="38" fillId="0" borderId="45" xfId="18" applyNumberFormat="1" applyFont="1" applyBorder="1" applyAlignment="1">
      <alignment horizontal="center" vertical="center"/>
    </xf>
    <xf numFmtId="4" fontId="82" fillId="0" borderId="51" xfId="17" applyNumberFormat="1" applyFont="1" applyBorder="1" applyAlignment="1">
      <alignment horizontal="center" vertical="center"/>
    </xf>
    <xf numFmtId="4" fontId="82" fillId="0" borderId="44" xfId="17" applyNumberFormat="1" applyFont="1" applyBorder="1" applyAlignment="1">
      <alignment horizontal="center" vertical="center"/>
    </xf>
    <xf numFmtId="0" fontId="38" fillId="0" borderId="0" xfId="18" quotePrefix="1" applyFont="1" applyBorder="1" applyAlignment="1">
      <alignment horizontal="left" vertical="center" indent="5"/>
    </xf>
    <xf numFmtId="4" fontId="38" fillId="0" borderId="51" xfId="17" applyNumberFormat="1" applyFont="1" applyBorder="1" applyAlignment="1">
      <alignment horizontal="center" vertical="center"/>
    </xf>
    <xf numFmtId="167" fontId="6" fillId="0" borderId="12" xfId="17" applyNumberFormat="1" applyFont="1" applyFill="1" applyBorder="1" applyAlignment="1">
      <alignment horizontal="center" vertical="center"/>
    </xf>
    <xf numFmtId="0" fontId="28" fillId="0" borderId="12" xfId="17" applyFont="1" applyFill="1" applyBorder="1"/>
    <xf numFmtId="0" fontId="29" fillId="0" borderId="12" xfId="17" applyFont="1" applyFill="1" applyBorder="1"/>
    <xf numFmtId="4" fontId="38" fillId="0" borderId="52" xfId="17" applyNumberFormat="1" applyFont="1" applyBorder="1" applyAlignment="1">
      <alignment horizontal="right" vertical="center"/>
    </xf>
    <xf numFmtId="166" fontId="25" fillId="7" borderId="12" xfId="17" applyNumberFormat="1" applyFont="1" applyFill="1" applyBorder="1" applyAlignment="1">
      <alignment vertical="center"/>
    </xf>
    <xf numFmtId="166" fontId="25" fillId="0" borderId="12" xfId="17" applyNumberFormat="1" applyFont="1" applyFill="1" applyBorder="1" applyAlignment="1">
      <alignment vertical="center"/>
    </xf>
    <xf numFmtId="0" fontId="39" fillId="0" borderId="29" xfId="17" applyFont="1" applyBorder="1" applyAlignment="1">
      <alignment vertical="center"/>
    </xf>
    <xf numFmtId="0" fontId="39" fillId="0" borderId="14" xfId="17" applyFont="1" applyBorder="1" applyAlignment="1">
      <alignment vertical="center"/>
    </xf>
    <xf numFmtId="0" fontId="39" fillId="0" borderId="35" xfId="17" applyFont="1" applyBorder="1" applyAlignment="1">
      <alignment vertical="center"/>
    </xf>
    <xf numFmtId="0" fontId="40" fillId="0" borderId="0" xfId="22" applyFont="1" applyBorder="1" applyAlignment="1">
      <alignment vertical="center"/>
    </xf>
    <xf numFmtId="0" fontId="83" fillId="0" borderId="0" xfId="22" applyFont="1" applyBorder="1" applyAlignment="1">
      <alignment horizontal="left" vertical="center" indent="1"/>
    </xf>
    <xf numFmtId="0" fontId="40" fillId="0" borderId="0" xfId="22" applyFont="1" applyBorder="1" applyAlignment="1">
      <alignment horizontal="left" vertical="center" indent="1"/>
    </xf>
    <xf numFmtId="0" fontId="40" fillId="0" borderId="0" xfId="22" applyFont="1" applyBorder="1" applyAlignment="1">
      <alignment horizontal="left" vertical="center" wrapText="1" indent="1"/>
    </xf>
    <xf numFmtId="0" fontId="38" fillId="0" borderId="0" xfId="22" applyFont="1" applyBorder="1" applyAlignment="1">
      <alignment horizontal="left" vertical="center" indent="1"/>
    </xf>
    <xf numFmtId="0" fontId="38" fillId="0" borderId="48" xfId="22" applyFont="1" applyBorder="1" applyAlignment="1">
      <alignment horizontal="center" vertical="center"/>
    </xf>
    <xf numFmtId="3" fontId="38" fillId="0" borderId="48" xfId="22" applyNumberFormat="1" applyFont="1" applyBorder="1" applyAlignment="1">
      <alignment horizontal="center" vertical="center"/>
    </xf>
    <xf numFmtId="4" fontId="38" fillId="0" borderId="0" xfId="22" applyNumberFormat="1" applyFont="1" applyBorder="1" applyAlignment="1">
      <alignment horizontal="center" vertical="center"/>
    </xf>
    <xf numFmtId="0" fontId="38" fillId="0" borderId="48" xfId="22" quotePrefix="1" applyFont="1" applyBorder="1" applyAlignment="1">
      <alignment horizontal="center" vertical="center"/>
    </xf>
    <xf numFmtId="4" fontId="38" fillId="0" borderId="43" xfId="22" applyNumberFormat="1" applyFont="1" applyBorder="1" applyAlignment="1">
      <alignment horizontal="center" vertical="center"/>
    </xf>
    <xf numFmtId="0" fontId="38" fillId="0" borderId="0" xfId="22" applyFont="1" applyBorder="1" applyAlignment="1">
      <alignment vertical="center"/>
    </xf>
    <xf numFmtId="4" fontId="38" fillId="0" borderId="48" xfId="22" applyNumberFormat="1" applyFont="1" applyBorder="1" applyAlignment="1">
      <alignment horizontal="center" vertical="center"/>
    </xf>
    <xf numFmtId="0" fontId="35" fillId="0" borderId="0" xfId="17" applyBorder="1" applyAlignment="1">
      <alignment vertical="center"/>
    </xf>
    <xf numFmtId="166" fontId="25" fillId="7" borderId="0" xfId="17" applyNumberFormat="1" applyFont="1" applyFill="1" applyBorder="1" applyAlignment="1">
      <alignment vertical="center"/>
    </xf>
    <xf numFmtId="0" fontId="38" fillId="0" borderId="43" xfId="17" applyFont="1" applyBorder="1" applyAlignment="1">
      <alignment horizontal="left" vertical="center" wrapText="1" indent="2"/>
    </xf>
    <xf numFmtId="0" fontId="38" fillId="0" borderId="0" xfId="17" applyFont="1" applyBorder="1" applyAlignment="1">
      <alignment horizontal="left" vertical="center" wrapText="1" indent="2"/>
    </xf>
    <xf numFmtId="0" fontId="38" fillId="0" borderId="47" xfId="17" applyFont="1" applyBorder="1" applyAlignment="1">
      <alignment horizontal="left" vertical="center" wrapText="1" indent="2"/>
    </xf>
    <xf numFmtId="4" fontId="38" fillId="0" borderId="29" xfId="17" applyNumberFormat="1" applyFont="1" applyBorder="1" applyAlignment="1">
      <alignment horizontal="center" vertical="center" wrapText="1"/>
    </xf>
    <xf numFmtId="4" fontId="38" fillId="0" borderId="14" xfId="17" applyNumberFormat="1" applyFont="1" applyBorder="1" applyAlignment="1">
      <alignment horizontal="center" vertical="center" wrapText="1"/>
    </xf>
    <xf numFmtId="4" fontId="38" fillId="0" borderId="16" xfId="17" applyNumberFormat="1" applyFont="1" applyBorder="1" applyAlignment="1">
      <alignment horizontal="center" vertical="center" wrapText="1"/>
    </xf>
    <xf numFmtId="4" fontId="38" fillId="0" borderId="0" xfId="17" applyNumberFormat="1" applyFont="1" applyBorder="1" applyAlignment="1">
      <alignment horizontal="center" vertical="center" wrapText="1"/>
    </xf>
    <xf numFmtId="4" fontId="38" fillId="0" borderId="30" xfId="17" applyNumberFormat="1" applyFont="1" applyBorder="1" applyAlignment="1">
      <alignment horizontal="center" vertical="center" wrapText="1"/>
    </xf>
    <xf numFmtId="4" fontId="38" fillId="0" borderId="12" xfId="17" applyNumberFormat="1" applyFont="1" applyBorder="1" applyAlignment="1">
      <alignment horizontal="center" vertical="center" wrapText="1"/>
    </xf>
    <xf numFmtId="0" fontId="41" fillId="0" borderId="6" xfId="17" applyFont="1" applyBorder="1" applyAlignment="1">
      <alignment horizontal="center" vertical="center" wrapText="1"/>
    </xf>
    <xf numFmtId="0" fontId="41" fillId="0" borderId="7" xfId="17" applyFont="1" applyBorder="1" applyAlignment="1">
      <alignment horizontal="center" vertical="center" wrapText="1"/>
    </xf>
    <xf numFmtId="0" fontId="41" fillId="0" borderId="60" xfId="17" applyFont="1" applyBorder="1" applyAlignment="1">
      <alignment horizontal="center" vertical="center" wrapText="1"/>
    </xf>
    <xf numFmtId="4" fontId="40" fillId="7" borderId="29" xfId="17" applyNumberFormat="1" applyFont="1" applyFill="1" applyBorder="1" applyAlignment="1">
      <alignment horizontal="center" vertical="center" wrapText="1"/>
    </xf>
    <xf numFmtId="4" fontId="40" fillId="7" borderId="14" xfId="17" applyNumberFormat="1" applyFont="1" applyFill="1" applyBorder="1" applyAlignment="1">
      <alignment horizontal="center" vertical="center" wrapText="1"/>
    </xf>
    <xf numFmtId="4" fontId="40" fillId="7" borderId="16" xfId="17" applyNumberFormat="1" applyFont="1" applyFill="1" applyBorder="1" applyAlignment="1">
      <alignment horizontal="center" vertical="center" wrapText="1"/>
    </xf>
    <xf numFmtId="4" fontId="40" fillId="7" borderId="0" xfId="17" applyNumberFormat="1" applyFont="1" applyFill="1" applyBorder="1" applyAlignment="1">
      <alignment horizontal="center" vertical="center" wrapText="1"/>
    </xf>
    <xf numFmtId="4" fontId="40" fillId="7" borderId="30" xfId="17" applyNumberFormat="1" applyFont="1" applyFill="1" applyBorder="1" applyAlignment="1">
      <alignment horizontal="center" vertical="center" wrapText="1"/>
    </xf>
    <xf numFmtId="4" fontId="40" fillId="7" borderId="12" xfId="17" applyNumberFormat="1" applyFont="1" applyFill="1" applyBorder="1" applyAlignment="1">
      <alignment horizontal="center" vertical="center" wrapText="1"/>
    </xf>
    <xf numFmtId="0" fontId="38" fillId="0" borderId="16" xfId="17" applyFont="1" applyFill="1" applyBorder="1" applyAlignment="1">
      <alignment horizontal="left" vertical="center" wrapText="1" indent="2"/>
    </xf>
    <xf numFmtId="0" fontId="38" fillId="0" borderId="0" xfId="17" applyFont="1" applyFill="1" applyBorder="1" applyAlignment="1">
      <alignment horizontal="left" vertical="center" wrapText="1" indent="2"/>
    </xf>
    <xf numFmtId="0" fontId="38" fillId="0" borderId="47" xfId="17" applyFont="1" applyFill="1" applyBorder="1" applyAlignment="1">
      <alignment horizontal="left" vertical="center" wrapText="1" indent="2"/>
    </xf>
    <xf numFmtId="0" fontId="40" fillId="0" borderId="16" xfId="17" applyFont="1" applyFill="1" applyBorder="1" applyAlignment="1">
      <alignment horizontal="left" vertical="center" wrapText="1" indent="1"/>
    </xf>
    <xf numFmtId="0" fontId="40" fillId="0" borderId="0" xfId="17" applyFont="1" applyFill="1" applyBorder="1" applyAlignment="1">
      <alignment horizontal="left" vertical="center" wrapText="1" indent="1"/>
    </xf>
    <xf numFmtId="0" fontId="40" fillId="0" borderId="47" xfId="17" applyFont="1" applyFill="1" applyBorder="1" applyAlignment="1">
      <alignment horizontal="left" vertical="center" wrapText="1" indent="1"/>
    </xf>
    <xf numFmtId="0" fontId="38" fillId="0" borderId="16" xfId="17" applyFont="1" applyFill="1" applyBorder="1" applyAlignment="1">
      <alignment horizontal="left" vertical="center" wrapText="1"/>
    </xf>
    <xf numFmtId="0" fontId="38" fillId="0" borderId="0" xfId="17" applyFont="1" applyFill="1" applyBorder="1" applyAlignment="1">
      <alignment horizontal="left" vertical="center" wrapText="1"/>
    </xf>
    <xf numFmtId="0" fontId="38" fillId="0" borderId="47" xfId="17" applyFont="1" applyFill="1" applyBorder="1" applyAlignment="1">
      <alignment horizontal="left" vertical="center" wrapText="1"/>
    </xf>
    <xf numFmtId="0" fontId="38" fillId="0" borderId="16" xfId="17" applyFont="1" applyBorder="1" applyAlignment="1">
      <alignment horizontal="left" vertical="center" wrapText="1"/>
    </xf>
    <xf numFmtId="0" fontId="38" fillId="0" borderId="0" xfId="17" applyFont="1" applyBorder="1" applyAlignment="1">
      <alignment horizontal="left" vertical="center" wrapText="1"/>
    </xf>
    <xf numFmtId="0" fontId="38" fillId="0" borderId="47" xfId="17" applyFont="1" applyBorder="1" applyAlignment="1">
      <alignment horizontal="left" vertical="center" wrapText="1"/>
    </xf>
    <xf numFmtId="0" fontId="38" fillId="0" borderId="16" xfId="17" applyFont="1" applyBorder="1" applyAlignment="1">
      <alignment horizontal="left" vertical="center" wrapText="1" indent="1"/>
    </xf>
    <xf numFmtId="0" fontId="38" fillId="0" borderId="0" xfId="17" applyFont="1" applyBorder="1" applyAlignment="1">
      <alignment horizontal="left" vertical="center" wrapText="1" indent="1"/>
    </xf>
    <xf numFmtId="0" fontId="38" fillId="0" borderId="47" xfId="17" applyFont="1" applyBorder="1" applyAlignment="1">
      <alignment horizontal="left" vertical="center" wrapText="1" indent="1"/>
    </xf>
    <xf numFmtId="0" fontId="38" fillId="0" borderId="16" xfId="17" quotePrefix="1" applyFont="1" applyBorder="1" applyAlignment="1">
      <alignment horizontal="left" vertical="center" wrapText="1" indent="1"/>
    </xf>
    <xf numFmtId="0" fontId="38" fillId="0" borderId="0" xfId="17" quotePrefix="1" applyFont="1" applyBorder="1" applyAlignment="1">
      <alignment horizontal="left" vertical="center" wrapText="1" indent="1"/>
    </xf>
    <xf numFmtId="0" fontId="38" fillId="0" borderId="47" xfId="17" quotePrefix="1" applyFont="1" applyBorder="1" applyAlignment="1">
      <alignment horizontal="left" vertical="center" wrapText="1" indent="1"/>
    </xf>
    <xf numFmtId="0" fontId="38" fillId="0" borderId="16" xfId="17" applyFont="1" applyFill="1" applyBorder="1" applyAlignment="1">
      <alignment horizontal="left" vertical="center" wrapText="1" indent="1"/>
    </xf>
    <xf numFmtId="0" fontId="38" fillId="0" borderId="0" xfId="17" applyFont="1" applyFill="1" applyBorder="1" applyAlignment="1">
      <alignment horizontal="left" vertical="center" wrapText="1" indent="1"/>
    </xf>
    <xf numFmtId="0" fontId="38" fillId="0" borderId="47" xfId="17" applyFont="1" applyFill="1" applyBorder="1" applyAlignment="1">
      <alignment horizontal="left" vertical="center" wrapText="1" indent="1"/>
    </xf>
    <xf numFmtId="0" fontId="25" fillId="0" borderId="40" xfId="17" applyFont="1" applyBorder="1" applyAlignment="1">
      <alignment horizontal="center" vertical="center" wrapText="1"/>
    </xf>
    <xf numFmtId="0" fontId="25" fillId="0" borderId="37" xfId="17" applyFont="1" applyBorder="1" applyAlignment="1">
      <alignment horizontal="center" vertical="center" wrapText="1"/>
    </xf>
    <xf numFmtId="0" fontId="25" fillId="0" borderId="41" xfId="17" applyFont="1" applyBorder="1" applyAlignment="1">
      <alignment horizontal="center" vertical="center" wrapText="1"/>
    </xf>
    <xf numFmtId="0" fontId="41" fillId="0" borderId="46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0" fontId="41" fillId="0" borderId="5" xfId="17" applyFont="1" applyBorder="1" applyAlignment="1">
      <alignment horizontal="center" vertical="center" wrapText="1"/>
    </xf>
    <xf numFmtId="0" fontId="38" fillId="0" borderId="16" xfId="17" quotePrefix="1" applyFont="1" applyBorder="1" applyAlignment="1">
      <alignment horizontal="left" vertical="center" wrapText="1"/>
    </xf>
    <xf numFmtId="0" fontId="38" fillId="0" borderId="0" xfId="17" quotePrefix="1" applyFont="1" applyBorder="1" applyAlignment="1">
      <alignment horizontal="left" vertical="center" wrapText="1"/>
    </xf>
    <xf numFmtId="0" fontId="38" fillId="0" borderId="47" xfId="17" quotePrefix="1" applyFont="1" applyBorder="1" applyAlignment="1">
      <alignment horizontal="left" vertical="center" wrapText="1"/>
    </xf>
    <xf numFmtId="0" fontId="38" fillId="0" borderId="16" xfId="18" applyFont="1" applyBorder="1" applyAlignment="1">
      <alignment horizontal="left" vertical="center" wrapText="1" indent="1"/>
    </xf>
    <xf numFmtId="0" fontId="38" fillId="0" borderId="0" xfId="18" applyFont="1" applyBorder="1" applyAlignment="1">
      <alignment horizontal="left" vertical="center" wrapText="1" indent="1"/>
    </xf>
    <xf numFmtId="0" fontId="38" fillId="0" borderId="47" xfId="18" applyFont="1" applyBorder="1" applyAlignment="1">
      <alignment horizontal="left" vertical="center" wrapText="1" indent="1"/>
    </xf>
    <xf numFmtId="0" fontId="38" fillId="0" borderId="16" xfId="17" quotePrefix="1" applyFont="1" applyBorder="1" applyAlignment="1">
      <alignment horizontal="left" vertical="center" wrapText="1" indent="3"/>
    </xf>
    <xf numFmtId="0" fontId="38" fillId="0" borderId="0" xfId="17" quotePrefix="1" applyFont="1" applyBorder="1" applyAlignment="1">
      <alignment horizontal="left" vertical="center" wrapText="1" indent="3"/>
    </xf>
    <xf numFmtId="0" fontId="38" fillId="0" borderId="47" xfId="17" quotePrefix="1" applyFont="1" applyBorder="1" applyAlignment="1">
      <alignment horizontal="left" vertical="center" wrapText="1" indent="3"/>
    </xf>
    <xf numFmtId="49" fontId="50" fillId="8" borderId="69" xfId="19" applyNumberFormat="1" applyFont="1" applyFill="1" applyBorder="1" applyAlignment="1">
      <alignment horizontal="center" vertical="center"/>
    </xf>
    <xf numFmtId="49" fontId="50" fillId="8" borderId="37" xfId="19" applyNumberFormat="1" applyFont="1" applyFill="1" applyBorder="1" applyAlignment="1">
      <alignment horizontal="center" vertical="center"/>
    </xf>
    <xf numFmtId="0" fontId="38" fillId="0" borderId="43" xfId="18" quotePrefix="1" applyFont="1" applyBorder="1" applyAlignment="1">
      <alignment horizontal="left" vertical="center" wrapText="1" indent="1"/>
    </xf>
    <xf numFmtId="0" fontId="38" fillId="0" borderId="0" xfId="18" quotePrefix="1" applyFont="1" applyBorder="1" applyAlignment="1">
      <alignment horizontal="left" vertical="center" wrapText="1" indent="1"/>
    </xf>
    <xf numFmtId="0" fontId="38" fillId="0" borderId="47" xfId="18" quotePrefix="1" applyFont="1" applyBorder="1" applyAlignment="1">
      <alignment horizontal="left" vertical="center" wrapText="1" indent="1"/>
    </xf>
    <xf numFmtId="4" fontId="38" fillId="7" borderId="29" xfId="17" applyNumberFormat="1" applyFont="1" applyFill="1" applyBorder="1" applyAlignment="1">
      <alignment horizontal="center" vertical="center" wrapText="1"/>
    </xf>
    <xf numFmtId="4" fontId="38" fillId="7" borderId="14" xfId="17" applyNumberFormat="1" applyFont="1" applyFill="1" applyBorder="1" applyAlignment="1">
      <alignment horizontal="center" vertical="center" wrapText="1"/>
    </xf>
    <xf numFmtId="4" fontId="38" fillId="7" borderId="16" xfId="17" applyNumberFormat="1" applyFont="1" applyFill="1" applyBorder="1" applyAlignment="1">
      <alignment horizontal="center" vertical="center" wrapText="1"/>
    </xf>
    <xf numFmtId="4" fontId="38" fillId="7" borderId="0" xfId="17" applyNumberFormat="1" applyFont="1" applyFill="1" applyBorder="1" applyAlignment="1">
      <alignment horizontal="center" vertical="center" wrapText="1"/>
    </xf>
    <xf numFmtId="4" fontId="38" fillId="7" borderId="30" xfId="17" applyNumberFormat="1" applyFont="1" applyFill="1" applyBorder="1" applyAlignment="1">
      <alignment horizontal="center" vertical="center" wrapText="1"/>
    </xf>
    <xf numFmtId="4" fontId="38" fillId="7" borderId="12" xfId="17" applyNumberFormat="1" applyFont="1" applyFill="1" applyBorder="1" applyAlignment="1">
      <alignment horizontal="center" vertical="center" wrapText="1"/>
    </xf>
    <xf numFmtId="0" fontId="41" fillId="0" borderId="4" xfId="17" applyFont="1" applyBorder="1" applyAlignment="1">
      <alignment horizontal="center" vertical="center" wrapText="1"/>
    </xf>
    <xf numFmtId="0" fontId="44" fillId="0" borderId="43" xfId="18" quotePrefix="1" applyFont="1" applyBorder="1" applyAlignment="1">
      <alignment horizontal="left" vertical="center" wrapText="1"/>
    </xf>
    <xf numFmtId="0" fontId="44" fillId="0" borderId="0" xfId="18" quotePrefix="1" applyFont="1" applyBorder="1" applyAlignment="1">
      <alignment horizontal="left" vertical="center" wrapText="1"/>
    </xf>
    <xf numFmtId="0" fontId="44" fillId="0" borderId="47" xfId="18" quotePrefix="1" applyFont="1" applyBorder="1" applyAlignment="1">
      <alignment horizontal="left" vertical="center" wrapText="1"/>
    </xf>
    <xf numFmtId="2" fontId="27" fillId="9" borderId="0" xfId="20" applyNumberFormat="1" applyFont="1" applyFill="1" applyBorder="1" applyAlignment="1">
      <alignment horizontal="center" vertical="center"/>
    </xf>
    <xf numFmtId="49" fontId="50" fillId="8" borderId="69" xfId="20" applyNumberFormat="1" applyFont="1" applyFill="1" applyBorder="1" applyAlignment="1">
      <alignment horizontal="center" vertical="center"/>
    </xf>
    <xf numFmtId="49" fontId="50" fillId="8" borderId="37" xfId="20" applyNumberFormat="1" applyFont="1" applyFill="1" applyBorder="1" applyAlignment="1">
      <alignment horizontal="center" vertical="center"/>
    </xf>
    <xf numFmtId="2" fontId="71" fillId="9" borderId="0" xfId="20" applyNumberFormat="1" applyFont="1" applyFill="1" applyBorder="1" applyAlignment="1">
      <alignment horizontal="center" vertical="center"/>
    </xf>
    <xf numFmtId="0" fontId="38" fillId="0" borderId="43" xfId="18" quotePrefix="1" applyFont="1" applyBorder="1" applyAlignment="1">
      <alignment horizontal="left" vertical="center" wrapText="1" indent="3"/>
    </xf>
    <xf numFmtId="0" fontId="38" fillId="0" borderId="0" xfId="18" quotePrefix="1" applyFont="1" applyBorder="1" applyAlignment="1">
      <alignment horizontal="left" vertical="center" wrapText="1" indent="3"/>
    </xf>
    <xf numFmtId="0" fontId="38" fillId="0" borderId="47" xfId="18" quotePrefix="1" applyFont="1" applyBorder="1" applyAlignment="1">
      <alignment horizontal="left" vertical="center" wrapText="1" indent="3"/>
    </xf>
    <xf numFmtId="0" fontId="38" fillId="0" borderId="43" xfId="17" quotePrefix="1" applyFont="1" applyBorder="1" applyAlignment="1">
      <alignment horizontal="left" vertical="center" wrapText="1" indent="1"/>
    </xf>
    <xf numFmtId="0" fontId="38" fillId="0" borderId="43" xfId="18" quotePrefix="1" applyFont="1" applyBorder="1" applyAlignment="1">
      <alignment horizontal="left" vertical="center" wrapText="1" indent="5"/>
    </xf>
    <xf numFmtId="0" fontId="38" fillId="0" borderId="0" xfId="18" quotePrefix="1" applyFont="1" applyBorder="1" applyAlignment="1">
      <alignment horizontal="left" vertical="center" wrapText="1" indent="5"/>
    </xf>
    <xf numFmtId="0" fontId="38" fillId="0" borderId="47" xfId="18" quotePrefix="1" applyFont="1" applyBorder="1" applyAlignment="1">
      <alignment horizontal="left" vertical="center" wrapText="1" indent="5"/>
    </xf>
    <xf numFmtId="165" fontId="12" fillId="0" borderId="0" xfId="8" applyNumberFormat="1" applyFont="1" applyBorder="1" applyAlignment="1" applyProtection="1">
      <alignment horizontal="center" vertical="center"/>
      <protection locked="0"/>
    </xf>
    <xf numFmtId="165" fontId="12" fillId="0" borderId="17" xfId="8" applyNumberFormat="1" applyFont="1" applyBorder="1" applyAlignment="1" applyProtection="1">
      <alignment horizontal="center" vertical="center"/>
      <protection locked="0"/>
    </xf>
    <xf numFmtId="0" fontId="17" fillId="6" borderId="14" xfId="0" applyFont="1" applyFill="1" applyBorder="1" applyAlignment="1" applyProtection="1">
      <alignment horizontal="center" vertical="center" wrapText="1"/>
      <protection locked="0"/>
    </xf>
    <xf numFmtId="0" fontId="17" fillId="6" borderId="35" xfId="0" applyFont="1" applyFill="1" applyBorder="1" applyAlignment="1" applyProtection="1">
      <alignment horizontal="center" vertical="center" wrapText="1"/>
      <protection locked="0"/>
    </xf>
    <xf numFmtId="0" fontId="18" fillId="7" borderId="29" xfId="0" applyFont="1" applyFill="1" applyBorder="1" applyAlignment="1">
      <alignment horizontal="left" vertical="center" wrapText="1"/>
    </xf>
    <xf numFmtId="0" fontId="18" fillId="7" borderId="14" xfId="0" applyFont="1" applyFill="1" applyBorder="1" applyAlignment="1">
      <alignment horizontal="left" vertical="center" wrapText="1"/>
    </xf>
    <xf numFmtId="0" fontId="18" fillId="7" borderId="30" xfId="0" applyFont="1" applyFill="1" applyBorder="1" applyAlignment="1">
      <alignment horizontal="left" vertical="center" wrapText="1"/>
    </xf>
    <xf numFmtId="0" fontId="18" fillId="7" borderId="12" xfId="0" applyFont="1" applyFill="1" applyBorder="1" applyAlignment="1">
      <alignment horizontal="left" vertical="center" wrapText="1"/>
    </xf>
    <xf numFmtId="0" fontId="18" fillId="7" borderId="16" xfId="0" applyFont="1" applyFill="1" applyBorder="1" applyAlignment="1">
      <alignment horizontal="left" vertical="center" wrapText="1"/>
    </xf>
    <xf numFmtId="0" fontId="18" fillId="7" borderId="0" xfId="0" applyFont="1" applyFill="1" applyBorder="1" applyAlignment="1">
      <alignment horizontal="left" vertical="center" wrapText="1"/>
    </xf>
    <xf numFmtId="0" fontId="38" fillId="0" borderId="43" xfId="22" applyFont="1" applyBorder="1" applyAlignment="1">
      <alignment horizontal="left" vertical="center" wrapText="1" indent="1"/>
    </xf>
    <xf numFmtId="0" fontId="38" fillId="0" borderId="0" xfId="22" applyFont="1" applyBorder="1" applyAlignment="1">
      <alignment horizontal="left" vertical="center" wrapText="1" indent="1"/>
    </xf>
    <xf numFmtId="0" fontId="51" fillId="0" borderId="71" xfId="19" applyFont="1" applyBorder="1" applyAlignment="1">
      <alignment horizontal="center" vertical="center" wrapText="1"/>
    </xf>
  </cellXfs>
  <cellStyles count="23">
    <cellStyle name="Excel Built-in Normal" xfId="1"/>
    <cellStyle name="Monétaire" xfId="16" builtinId="4"/>
    <cellStyle name="Monétaire 2" xfId="2"/>
    <cellStyle name="Monétaire 2 2" xfId="3"/>
    <cellStyle name="Monétaire 3" xfId="14"/>
    <cellStyle name="Monétaire 4" xfId="13"/>
    <cellStyle name="Monétaire 5" xfId="15"/>
    <cellStyle name="Normal" xfId="0" builtinId="0"/>
    <cellStyle name="Normal 2" xfId="4"/>
    <cellStyle name="Normal 2 2" xfId="5"/>
    <cellStyle name="Normal 2 2 2" xfId="6"/>
    <cellStyle name="Normal 2 2 2 2" xfId="7"/>
    <cellStyle name="Normal 2 2 3" xfId="18"/>
    <cellStyle name="Normal 2 3" xfId="8"/>
    <cellStyle name="Normal 3" xfId="9"/>
    <cellStyle name="Normal 3 2" xfId="22"/>
    <cellStyle name="Normal 4" xfId="10"/>
    <cellStyle name="Normal 5" xfId="11"/>
    <cellStyle name="Normal 6" xfId="17"/>
    <cellStyle name="Normal 7" xfId="19"/>
    <cellStyle name="Normal 8" xfId="20"/>
    <cellStyle name="Normal 8 2 2" xfId="21"/>
    <cellStyle name="Pourcentage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142875</xdr:rowOff>
    </xdr:from>
    <xdr:to>
      <xdr:col>1</xdr:col>
      <xdr:colOff>631058</xdr:colOff>
      <xdr:row>1</xdr:row>
      <xdr:rowOff>246076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8065249-9162-4CF0-93F9-D65EBAE74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28600"/>
          <a:ext cx="1307333" cy="103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142875</xdr:rowOff>
    </xdr:from>
    <xdr:to>
      <xdr:col>1</xdr:col>
      <xdr:colOff>627248</xdr:colOff>
      <xdr:row>1</xdr:row>
      <xdr:rowOff>249886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9A439CD-986F-458A-8FAF-3345E1D95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28600"/>
          <a:ext cx="1303523" cy="1070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142875</xdr:rowOff>
    </xdr:from>
    <xdr:to>
      <xdr:col>1</xdr:col>
      <xdr:colOff>627248</xdr:colOff>
      <xdr:row>1</xdr:row>
      <xdr:rowOff>249886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2F68BB8-FF1B-4A79-935A-5CB3DE9EC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28600"/>
          <a:ext cx="1303523" cy="1070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509649</xdr:colOff>
      <xdr:row>0</xdr:row>
      <xdr:rowOff>107675</xdr:rowOff>
    </xdr:from>
    <xdr:to>
      <xdr:col>7</xdr:col>
      <xdr:colOff>1159566</xdr:colOff>
      <xdr:row>0</xdr:row>
      <xdr:rowOff>622393</xdr:rowOff>
    </xdr:to>
    <xdr:pic>
      <xdr:nvPicPr>
        <xdr:cNvPr id="2" name="Image 1" descr="MAYA TIMBRE.png">
          <a:extLst>
            <a:ext uri="{FF2B5EF4-FFF2-40B4-BE49-F238E27FC236}">
              <a16:creationId xmlns:a16="http://schemas.microsoft.com/office/drawing/2014/main" id="{9C975523-931A-4B81-8DF8-FD6FF1DA7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330049" y="107675"/>
          <a:ext cx="649917" cy="51471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1070564</xdr:colOff>
      <xdr:row>0</xdr:row>
      <xdr:rowOff>107677</xdr:rowOff>
    </xdr:from>
    <xdr:to>
      <xdr:col>8</xdr:col>
      <xdr:colOff>380999</xdr:colOff>
      <xdr:row>0</xdr:row>
      <xdr:rowOff>617178</xdr:rowOff>
    </xdr:to>
    <xdr:pic>
      <xdr:nvPicPr>
        <xdr:cNvPr id="3" name="Image 2" descr="MAYA TIMBRE.png">
          <a:extLst>
            <a:ext uri="{FF2B5EF4-FFF2-40B4-BE49-F238E27FC236}">
              <a16:creationId xmlns:a16="http://schemas.microsoft.com/office/drawing/2014/main" id="{9C975523-931A-4B81-8DF8-FD6FF1DA7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97481" y="107677"/>
          <a:ext cx="781518" cy="509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ts%20VPG\DIVERS\QUALITE%20OUTILS\11%20-%20CALCUL%20-%20normes%20fran&#231;aises\113%20-%20Acier\1132%20El&#233;ment\VPG-NDC%20-%20Dimensionnement%20charpentes%20m&#233;talliques\VPG-NDC%20-%20Dimensionnement%20charpentes%20m&#233;tallique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leyral\OneDrive\1%20Toolbox\11%20Calcul\115%20Bois\FDC%20-%20Ossature%20bois\FDC%20-%20Dimensionnement%20charpente%20bo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flefeuvre/Desktop/VPG-3TO-APD%20-%20Estimation%20APD%20LOT%20STR.xl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75\Eglise%20St%20Eustache\01.DIAG\ED%20TCE%20ind.C%20(pistes%20&#233;conomie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NNEES%20SERVEUR\Google%20Drive\travaux%202\01%20OPERATIONS\4_EN%20COURS\59\ROUBAIX%20-%20sold&#233;\EGLISE%20ST%20MARTIN\03%20-%20PRO%20DCE\final%204\DPGF\DPGF%20lot%20n&#176;1%20IDC%20-%20MPT%20-%20Platreri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MAYA\Volume_1\CLIENTS\TESSIER\WORK\1_PRO\2_CVC-PLB\0_PIECE%20ADMINISTRATIVE\FLE\WORK\ESTIMATIF\ESTIMATIF%20FLE-5.7.12%20-%20El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G_Qualité"/>
      <sheetName val="FdC - Données"/>
      <sheetName val="FdC - Résistance de la section"/>
      <sheetName val="FdC - Vérification de l'élément"/>
      <sheetName val="FdC - Prédimensionnement"/>
      <sheetName val="PRS"/>
      <sheetName val="Sections"/>
      <sheetName val="Sections Complet"/>
      <sheetName val="EC1-3"/>
    </sheetNames>
    <sheetDataSet>
      <sheetData sheetId="0" refreshError="1"/>
      <sheetData sheetId="1">
        <row r="12">
          <cell r="N12">
            <v>290</v>
          </cell>
        </row>
        <row r="13">
          <cell r="N13">
            <v>8.5</v>
          </cell>
        </row>
        <row r="14">
          <cell r="N14">
            <v>300</v>
          </cell>
        </row>
        <row r="15">
          <cell r="N15">
            <v>14</v>
          </cell>
        </row>
        <row r="18">
          <cell r="N18">
            <v>27</v>
          </cell>
        </row>
        <row r="20">
          <cell r="N20">
            <v>112.5</v>
          </cell>
        </row>
        <row r="21">
          <cell r="N21">
            <v>89</v>
          </cell>
        </row>
        <row r="22">
          <cell r="N22">
            <v>23.5</v>
          </cell>
        </row>
        <row r="24">
          <cell r="N24">
            <v>18260</v>
          </cell>
        </row>
        <row r="25">
          <cell r="N25">
            <v>1260</v>
          </cell>
        </row>
        <row r="27">
          <cell r="N27">
            <v>1383</v>
          </cell>
        </row>
        <row r="28">
          <cell r="N28">
            <v>12.74</v>
          </cell>
        </row>
        <row r="30">
          <cell r="N30">
            <v>6310</v>
          </cell>
        </row>
        <row r="31">
          <cell r="N31">
            <v>420.6</v>
          </cell>
        </row>
        <row r="32">
          <cell r="N32">
            <v>641.20000000000005</v>
          </cell>
        </row>
        <row r="33">
          <cell r="N33">
            <v>7.49</v>
          </cell>
        </row>
        <row r="35">
          <cell r="N35">
            <v>85.6</v>
          </cell>
        </row>
        <row r="38">
          <cell r="N38">
            <v>1200000</v>
          </cell>
        </row>
        <row r="40">
          <cell r="N40">
            <v>0.34</v>
          </cell>
        </row>
        <row r="41">
          <cell r="N41">
            <v>0.49</v>
          </cell>
        </row>
        <row r="45">
          <cell r="N45">
            <v>275</v>
          </cell>
        </row>
        <row r="46">
          <cell r="N46">
            <v>210</v>
          </cell>
        </row>
        <row r="47">
          <cell r="N47">
            <v>80.769230769230759</v>
          </cell>
        </row>
        <row r="48">
          <cell r="N48">
            <v>1</v>
          </cell>
        </row>
        <row r="49">
          <cell r="N49">
            <v>1</v>
          </cell>
        </row>
        <row r="50">
          <cell r="N50">
            <v>1</v>
          </cell>
        </row>
        <row r="69">
          <cell r="N69">
            <v>2</v>
          </cell>
        </row>
        <row r="71">
          <cell r="N71">
            <v>32.61</v>
          </cell>
        </row>
        <row r="72">
          <cell r="N72">
            <v>0</v>
          </cell>
        </row>
        <row r="73">
          <cell r="N73">
            <v>16.52</v>
          </cell>
        </row>
        <row r="74">
          <cell r="N74">
            <v>30.2</v>
          </cell>
        </row>
        <row r="75">
          <cell r="N75">
            <v>0</v>
          </cell>
        </row>
        <row r="77">
          <cell r="N77">
            <v>3.44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Bois de charpente"/>
      <sheetName val="Calcul poutre"/>
      <sheetName val="Calcul poteau"/>
      <sheetName val="Assemblages"/>
      <sheetName val="A int - Assemblages bois métal"/>
      <sheetName val="A int - Dim complet"/>
      <sheetName val="A int - Dim complet - Coef."/>
      <sheetName val="A int - Dim complet - Carac"/>
      <sheetName val="Matériaux"/>
      <sheetName val="Aide"/>
    </sheetNames>
    <sheetDataSet>
      <sheetData sheetId="0"/>
      <sheetData sheetId="1"/>
      <sheetData sheetId="2">
        <row r="53">
          <cell r="G53">
            <v>0.65</v>
          </cell>
        </row>
        <row r="54">
          <cell r="G54">
            <v>1.1000000000000001</v>
          </cell>
        </row>
        <row r="98">
          <cell r="G98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6">
          <cell r="B6" t="str">
            <v>C18</v>
          </cell>
          <cell r="C6" t="str">
            <v>C22</v>
          </cell>
          <cell r="D6" t="str">
            <v>C24</v>
          </cell>
          <cell r="E6" t="str">
            <v>C27</v>
          </cell>
          <cell r="F6" t="str">
            <v>C30</v>
          </cell>
          <cell r="G6" t="str">
            <v>D30</v>
          </cell>
          <cell r="H6" t="str">
            <v>D35</v>
          </cell>
          <cell r="I6" t="str">
            <v>D40</v>
          </cell>
          <cell r="J6" t="str">
            <v>D50</v>
          </cell>
          <cell r="K6" t="str">
            <v>D60</v>
          </cell>
          <cell r="L6" t="str">
            <v>GL24h</v>
          </cell>
          <cell r="M6" t="str">
            <v>GL28h</v>
          </cell>
          <cell r="N6" t="str">
            <v>GL32h</v>
          </cell>
          <cell r="O6" t="str">
            <v>GL36h</v>
          </cell>
          <cell r="P6" t="str">
            <v>GL24c</v>
          </cell>
          <cell r="Q6" t="str">
            <v>GL28c</v>
          </cell>
          <cell r="R6" t="str">
            <v>GL32c</v>
          </cell>
          <cell r="S6" t="str">
            <v>GL36c</v>
          </cell>
        </row>
        <row r="63">
          <cell r="L63" t="str">
            <v>Bois massif</v>
          </cell>
          <cell r="M63" t="str">
            <v>Bois lamellé collé</v>
          </cell>
          <cell r="N63" t="str">
            <v>LVL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 (résumé)"/>
      <sheetName val="Récap"/>
      <sheetName val="Estimation"/>
      <sheetName val="PU Dalles"/>
      <sheetName val="PU Voiles"/>
      <sheetName val="PU Poutres"/>
      <sheetName val="PU Longrines"/>
      <sheetName val="PU Poteaux"/>
      <sheetName val="PU Pieux"/>
      <sheetName val="PU Matéri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B5" t="str">
            <v>Gros béton</v>
          </cell>
        </row>
        <row r="6">
          <cell r="B6" t="str">
            <v xml:space="preserve">Dalle béton </v>
          </cell>
        </row>
        <row r="7">
          <cell r="B7" t="str">
            <v>Béton C25/30</v>
          </cell>
        </row>
        <row r="8">
          <cell r="B8" t="str">
            <v>Béton C30/35</v>
          </cell>
        </row>
        <row r="9">
          <cell r="B9" t="str">
            <v>Béton C35/40</v>
          </cell>
        </row>
        <row r="10">
          <cell r="B10" t="str">
            <v>Béton C40/50</v>
          </cell>
        </row>
        <row r="11">
          <cell r="B11" t="str">
            <v>Béton C50/60</v>
          </cell>
        </row>
        <row r="12">
          <cell r="B12" t="str">
            <v>Béton HP</v>
          </cell>
        </row>
        <row r="14">
          <cell r="B14" t="str">
            <v>Armatures barres</v>
          </cell>
        </row>
        <row r="15">
          <cell r="B15" t="str">
            <v>Armatures treillis</v>
          </cell>
        </row>
        <row r="16">
          <cell r="B16" t="str">
            <v>Armatures voiles et dalles</v>
          </cell>
        </row>
        <row r="18">
          <cell r="B18" t="str">
            <v>Coffrage de fondations (C1)</v>
          </cell>
        </row>
        <row r="19">
          <cell r="B19" t="str">
            <v>Coffrage de dalles</v>
          </cell>
        </row>
        <row r="20">
          <cell r="B20" t="str">
            <v>Coffrage de poteaux</v>
          </cell>
        </row>
        <row r="21">
          <cell r="B21" t="str">
            <v>Coffrage de poutre</v>
          </cell>
        </row>
        <row r="22">
          <cell r="B22" t="str">
            <v>Coffrage de voiles courants (C3)</v>
          </cell>
        </row>
        <row r="23">
          <cell r="B23" t="str">
            <v>Coffrage de voiles courants béton apparent (C4)</v>
          </cell>
        </row>
        <row r="24">
          <cell r="B24" t="str">
            <v>Coffrage de voiles de contreventment (C4)</v>
          </cell>
        </row>
        <row r="25">
          <cell r="B25" t="str">
            <v>Coffrage de talonette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RECAP"/>
      <sheetName val="clos-couvert"/>
    </sheetNames>
    <sheetDataSet>
      <sheetData sheetId="0">
        <row r="31">
          <cell r="H31">
            <v>3124863.0427679378</v>
          </cell>
        </row>
      </sheetData>
      <sheetData sheetId="1"/>
      <sheetData sheetId="2">
        <row r="814">
          <cell r="AE814">
            <v>3124863.0427679378</v>
          </cell>
        </row>
        <row r="826">
          <cell r="P826">
            <v>0.25</v>
          </cell>
          <cell r="R826">
            <v>5</v>
          </cell>
          <cell r="T826">
            <v>1.5</v>
          </cell>
        </row>
        <row r="827">
          <cell r="P827">
            <v>0.6</v>
          </cell>
          <cell r="R827">
            <v>6</v>
          </cell>
          <cell r="T827">
            <v>9</v>
          </cell>
        </row>
        <row r="828">
          <cell r="P828">
            <v>0.4</v>
          </cell>
          <cell r="R828">
            <v>3</v>
          </cell>
          <cell r="T828">
            <v>6</v>
          </cell>
        </row>
        <row r="829">
          <cell r="P829">
            <v>0.45</v>
          </cell>
          <cell r="R829">
            <v>4.5</v>
          </cell>
          <cell r="T829">
            <v>7</v>
          </cell>
        </row>
        <row r="830">
          <cell r="P830">
            <v>0.5</v>
          </cell>
          <cell r="R830">
            <v>5</v>
          </cell>
          <cell r="T830">
            <v>8</v>
          </cell>
        </row>
        <row r="831">
          <cell r="P831">
            <v>0.55000000000000004</v>
          </cell>
          <cell r="R831">
            <v>5.5</v>
          </cell>
          <cell r="T831">
            <v>9</v>
          </cell>
        </row>
        <row r="832">
          <cell r="R832">
            <v>10</v>
          </cell>
          <cell r="T832">
            <v>0</v>
          </cell>
        </row>
        <row r="833">
          <cell r="T833">
            <v>13</v>
          </cell>
        </row>
        <row r="835">
          <cell r="T835">
            <v>2.2000000000000002</v>
          </cell>
        </row>
        <row r="839">
          <cell r="P839">
            <v>0.6</v>
          </cell>
          <cell r="R839">
            <v>6</v>
          </cell>
          <cell r="T839">
            <v>25</v>
          </cell>
        </row>
        <row r="840">
          <cell r="P840">
            <v>1.2</v>
          </cell>
          <cell r="R840">
            <v>6</v>
          </cell>
          <cell r="T840">
            <v>20</v>
          </cell>
        </row>
        <row r="841">
          <cell r="P841">
            <v>0.2</v>
          </cell>
          <cell r="R841">
            <v>2</v>
          </cell>
          <cell r="T841">
            <v>8</v>
          </cell>
        </row>
        <row r="842">
          <cell r="P842">
            <v>0.6</v>
          </cell>
          <cell r="R842">
            <v>4</v>
          </cell>
          <cell r="T842">
            <v>25</v>
          </cell>
        </row>
        <row r="843">
          <cell r="P843">
            <v>1.2</v>
          </cell>
          <cell r="R843">
            <v>8</v>
          </cell>
          <cell r="T843">
            <v>15</v>
          </cell>
        </row>
        <row r="845">
          <cell r="T845">
            <v>18</v>
          </cell>
        </row>
        <row r="846">
          <cell r="P846">
            <v>0.6</v>
          </cell>
          <cell r="R846">
            <v>4</v>
          </cell>
          <cell r="T846">
            <v>25</v>
          </cell>
        </row>
        <row r="847">
          <cell r="P847">
            <v>1.3</v>
          </cell>
          <cell r="R847">
            <v>8</v>
          </cell>
          <cell r="T847">
            <v>15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L"/>
      <sheetName val="TF"/>
      <sheetName val="TO"/>
      <sheetName val="PSE1"/>
      <sheetName val="PSE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Généralités"/>
      <sheetName val="Etudes"/>
      <sheetName val="GO-VRD"/>
      <sheetName val="Ossature-Clos-Couvert"/>
      <sheetName val="PLB"/>
      <sheetName val="CVC"/>
      <sheetName val="ELEC"/>
      <sheetName val="Cloisonn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9"/>
  <sheetViews>
    <sheetView showGridLines="0" showZeros="0" tabSelected="1" view="pageBreakPreview" zoomScaleNormal="100" zoomScaleSheetLayoutView="100" workbookViewId="0">
      <selection activeCell="N11" sqref="N11"/>
    </sheetView>
  </sheetViews>
  <sheetFormatPr baseColWidth="10" defaultColWidth="11.42578125" defaultRowHeight="12.75"/>
  <cols>
    <col min="1" max="1" width="3.85546875" style="156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6.42578125" style="158" customWidth="1"/>
    <col min="10" max="10" width="9.140625" style="159" customWidth="1"/>
    <col min="11" max="11" width="12.7109375" style="160" customWidth="1"/>
    <col min="12" max="12" width="11.5703125" style="161" customWidth="1"/>
    <col min="13" max="13" width="19.5703125" style="397" customWidth="1"/>
    <col min="14" max="14" width="26.5703125" style="397" customWidth="1"/>
    <col min="15" max="15" width="22" style="397" customWidth="1"/>
    <col min="16" max="16" width="12.7109375" style="163" customWidth="1"/>
    <col min="17" max="18" width="0" style="164" hidden="1" customWidth="1"/>
    <col min="19" max="16384" width="11.42578125" style="164"/>
  </cols>
  <sheetData>
    <row r="1" spans="1:18" ht="49.5" customHeight="1" thickBot="1">
      <c r="M1" s="162"/>
      <c r="N1" s="162"/>
      <c r="O1" s="162"/>
    </row>
    <row r="2" spans="1:18" s="170" customFormat="1" ht="95.25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6" t="s">
        <v>3</v>
      </c>
      <c r="K2" s="167" t="s">
        <v>201</v>
      </c>
      <c r="L2" s="837" t="s">
        <v>760</v>
      </c>
      <c r="M2" s="169" t="s">
        <v>92</v>
      </c>
      <c r="N2" s="169" t="s">
        <v>90</v>
      </c>
      <c r="O2" s="169" t="s">
        <v>91</v>
      </c>
      <c r="P2" s="838" t="s">
        <v>759</v>
      </c>
    </row>
    <row r="3" spans="1:18" s="170" customFormat="1" ht="11.45" customHeight="1">
      <c r="A3" s="171"/>
      <c r="B3" s="172"/>
      <c r="C3" s="173"/>
      <c r="D3" s="173"/>
      <c r="E3" s="173"/>
      <c r="F3" s="173"/>
      <c r="G3" s="173"/>
      <c r="H3" s="173"/>
      <c r="I3" s="173"/>
      <c r="J3" s="174"/>
      <c r="K3" s="175"/>
      <c r="L3" s="176"/>
      <c r="M3" s="177"/>
      <c r="N3" s="178"/>
      <c r="O3" s="178"/>
      <c r="P3" s="179"/>
    </row>
    <row r="4" spans="1:18" s="170" customFormat="1" ht="41.45" customHeight="1">
      <c r="A4" s="171"/>
      <c r="B4" s="981" t="s">
        <v>202</v>
      </c>
      <c r="C4" s="982"/>
      <c r="D4" s="982"/>
      <c r="E4" s="982"/>
      <c r="F4" s="982"/>
      <c r="G4" s="982"/>
      <c r="H4" s="982"/>
      <c r="I4" s="983"/>
      <c r="J4" s="180"/>
      <c r="K4" s="181"/>
      <c r="L4" s="182"/>
      <c r="M4" s="177"/>
      <c r="N4" s="178"/>
      <c r="O4" s="183"/>
      <c r="P4" s="184"/>
      <c r="Q4" s="185" t="s">
        <v>203</v>
      </c>
      <c r="R4" s="186">
        <v>18</v>
      </c>
    </row>
    <row r="5" spans="1:18" ht="16.149999999999999" customHeight="1">
      <c r="A5" s="171"/>
      <c r="B5" s="187"/>
      <c r="C5" s="188"/>
      <c r="D5" s="188"/>
      <c r="E5" s="188"/>
      <c r="F5" s="188"/>
      <c r="G5" s="188"/>
      <c r="H5" s="188"/>
      <c r="I5" s="188"/>
      <c r="J5" s="189"/>
      <c r="K5" s="190"/>
      <c r="L5" s="191"/>
      <c r="M5" s="177"/>
      <c r="N5" s="178"/>
      <c r="O5" s="178"/>
      <c r="P5" s="192"/>
    </row>
    <row r="6" spans="1:18" ht="16.149999999999999" customHeight="1">
      <c r="A6" s="171" t="str">
        <f>IF(J6="","",MAX(A$3:A5)+1)</f>
        <v/>
      </c>
      <c r="B6" s="193" t="s">
        <v>204</v>
      </c>
      <c r="C6" s="194"/>
      <c r="D6" s="194"/>
      <c r="E6" s="194"/>
      <c r="F6" s="194"/>
      <c r="G6" s="194"/>
      <c r="H6" s="194"/>
      <c r="I6" s="195"/>
      <c r="J6" s="196"/>
      <c r="K6" s="197"/>
      <c r="L6" s="198"/>
      <c r="M6" s="177"/>
      <c r="N6" s="178"/>
      <c r="O6" s="178"/>
      <c r="P6" s="192"/>
    </row>
    <row r="7" spans="1:18" ht="16.149999999999999" customHeight="1">
      <c r="A7" s="171" t="str">
        <f>IF(J7="","",MAX(A$3:A6)+1)</f>
        <v/>
      </c>
      <c r="B7" s="193"/>
      <c r="C7" s="194"/>
      <c r="D7" s="194"/>
      <c r="E7" s="194"/>
      <c r="F7" s="194"/>
      <c r="G7" s="194"/>
      <c r="H7" s="194"/>
      <c r="I7" s="195"/>
      <c r="J7" s="196"/>
      <c r="K7" s="197"/>
      <c r="L7" s="198"/>
      <c r="M7" s="177"/>
      <c r="N7" s="178"/>
      <c r="O7" s="178"/>
      <c r="P7" s="192"/>
    </row>
    <row r="8" spans="1:18" ht="16.149999999999999" customHeight="1">
      <c r="A8" s="171">
        <f>IF(J8="","",MAX(A$3:A7)+1)</f>
        <v>1</v>
      </c>
      <c r="B8" s="199" t="s">
        <v>205</v>
      </c>
      <c r="C8" s="194"/>
      <c r="D8" s="194"/>
      <c r="E8" s="194"/>
      <c r="F8" s="194"/>
      <c r="G8" s="194"/>
      <c r="H8" s="194"/>
      <c r="I8" s="195"/>
      <c r="J8" s="200" t="s">
        <v>206</v>
      </c>
      <c r="K8" s="201">
        <v>1</v>
      </c>
      <c r="L8" s="202"/>
      <c r="M8" s="177"/>
      <c r="N8" s="178"/>
      <c r="O8" s="178"/>
      <c r="P8" s="203">
        <f>+L8*K8</f>
        <v>0</v>
      </c>
    </row>
    <row r="9" spans="1:18" s="208" customFormat="1" ht="16.149999999999999" customHeight="1">
      <c r="A9" s="171" t="str">
        <f>IF(J9="","",MAX(A$3:A8)+1)</f>
        <v/>
      </c>
      <c r="B9" s="204"/>
      <c r="C9" s="194"/>
      <c r="D9" s="194"/>
      <c r="E9" s="194"/>
      <c r="F9" s="194"/>
      <c r="G9" s="194"/>
      <c r="H9" s="194"/>
      <c r="I9" s="195"/>
      <c r="J9" s="205"/>
      <c r="K9" s="206"/>
      <c r="L9" s="207"/>
      <c r="M9" s="177"/>
      <c r="N9" s="178"/>
      <c r="O9" s="178"/>
      <c r="P9" s="203">
        <f t="shared" ref="P9:P35" si="0">+L9*K9</f>
        <v>0</v>
      </c>
    </row>
    <row r="10" spans="1:18" s="208" customFormat="1" ht="16.149999999999999" customHeight="1">
      <c r="A10" s="171" t="str">
        <f>IF(J10="","",MAX(A$3:A9)+1)</f>
        <v/>
      </c>
      <c r="B10" s="199" t="s">
        <v>207</v>
      </c>
      <c r="C10" s="194"/>
      <c r="D10" s="194"/>
      <c r="E10" s="194"/>
      <c r="F10" s="194"/>
      <c r="G10" s="194"/>
      <c r="H10" s="194"/>
      <c r="I10" s="195"/>
      <c r="J10" s="205"/>
      <c r="K10" s="206"/>
      <c r="L10" s="207"/>
      <c r="M10" s="177"/>
      <c r="N10" s="178"/>
      <c r="O10" s="178"/>
      <c r="P10" s="203">
        <f t="shared" si="0"/>
        <v>0</v>
      </c>
    </row>
    <row r="11" spans="1:18" s="208" customFormat="1" ht="16.149999999999999" customHeight="1">
      <c r="A11" s="171">
        <f>IF(J11="","",MAX(A$3:A10)+1)</f>
        <v>2</v>
      </c>
      <c r="B11" s="209" t="s">
        <v>208</v>
      </c>
      <c r="C11" s="194"/>
      <c r="D11" s="194"/>
      <c r="E11" s="194"/>
      <c r="F11" s="194"/>
      <c r="G11" s="194"/>
      <c r="H11" s="194"/>
      <c r="I11" s="195"/>
      <c r="J11" s="200" t="s">
        <v>206</v>
      </c>
      <c r="K11" s="201">
        <v>1</v>
      </c>
      <c r="L11" s="202"/>
      <c r="M11" s="210"/>
      <c r="N11" s="178"/>
      <c r="O11" s="211"/>
      <c r="P11" s="203">
        <f t="shared" si="0"/>
        <v>0</v>
      </c>
    </row>
    <row r="12" spans="1:18" s="208" customFormat="1" ht="16.149999999999999" customHeight="1">
      <c r="A12" s="171">
        <f>IF(J12="","",MAX(A$3:A11)+1)</f>
        <v>3</v>
      </c>
      <c r="B12" s="209" t="s">
        <v>209</v>
      </c>
      <c r="C12" s="194"/>
      <c r="D12" s="194"/>
      <c r="E12" s="194"/>
      <c r="F12" s="194"/>
      <c r="G12" s="194"/>
      <c r="H12" s="194"/>
      <c r="I12" s="195"/>
      <c r="J12" s="200" t="s">
        <v>210</v>
      </c>
      <c r="K12" s="212">
        <v>19</v>
      </c>
      <c r="L12" s="202"/>
      <c r="M12" s="177"/>
      <c r="N12" s="178"/>
      <c r="O12" s="178"/>
      <c r="P12" s="203">
        <f t="shared" si="0"/>
        <v>0</v>
      </c>
    </row>
    <row r="13" spans="1:18" s="208" customFormat="1" ht="16.149999999999999" customHeight="1">
      <c r="A13" s="171">
        <f>IF(J13="","",MAX(A$3:A12)+1)</f>
        <v>4</v>
      </c>
      <c r="B13" s="209" t="s">
        <v>211</v>
      </c>
      <c r="C13" s="194"/>
      <c r="D13" s="194"/>
      <c r="E13" s="194"/>
      <c r="F13" s="194"/>
      <c r="G13" s="194"/>
      <c r="H13" s="194"/>
      <c r="I13" s="195"/>
      <c r="J13" s="200" t="s">
        <v>206</v>
      </c>
      <c r="K13" s="201">
        <v>1</v>
      </c>
      <c r="L13" s="202"/>
      <c r="M13" s="177"/>
      <c r="N13" s="178"/>
      <c r="O13" s="178"/>
      <c r="P13" s="203">
        <f t="shared" si="0"/>
        <v>0</v>
      </c>
    </row>
    <row r="14" spans="1:18" s="208" customFormat="1" ht="16.149999999999999" customHeight="1">
      <c r="A14" s="171" t="str">
        <f>IF(J14="","",MAX(A$3:A13)+1)</f>
        <v/>
      </c>
      <c r="B14" s="204"/>
      <c r="C14" s="194"/>
      <c r="D14" s="194"/>
      <c r="E14" s="194"/>
      <c r="F14" s="194"/>
      <c r="G14" s="194"/>
      <c r="H14" s="194"/>
      <c r="I14" s="195"/>
      <c r="J14" s="205"/>
      <c r="K14" s="206"/>
      <c r="L14" s="207"/>
      <c r="M14" s="177"/>
      <c r="N14" s="178"/>
      <c r="O14" s="178"/>
      <c r="P14" s="203">
        <f t="shared" si="0"/>
        <v>0</v>
      </c>
    </row>
    <row r="15" spans="1:18" s="208" customFormat="1" ht="16.149999999999999" customHeight="1">
      <c r="A15" s="171" t="str">
        <f>IF(J15="","",MAX(A$3:A14)+1)</f>
        <v/>
      </c>
      <c r="B15" s="199" t="s">
        <v>212</v>
      </c>
      <c r="C15" s="194"/>
      <c r="D15" s="194"/>
      <c r="E15" s="194"/>
      <c r="F15" s="194"/>
      <c r="G15" s="194"/>
      <c r="H15" s="194"/>
      <c r="I15" s="195"/>
      <c r="J15" s="205"/>
      <c r="K15" s="206"/>
      <c r="L15" s="207"/>
      <c r="M15" s="210"/>
      <c r="N15" s="178"/>
      <c r="O15" s="211"/>
      <c r="P15" s="203">
        <f t="shared" si="0"/>
        <v>0</v>
      </c>
    </row>
    <row r="16" spans="1:18" s="208" customFormat="1" ht="16.149999999999999" customHeight="1">
      <c r="A16" s="171">
        <f>IF(J16="","",MAX(A$3:A15)+1)</f>
        <v>5</v>
      </c>
      <c r="B16" s="209" t="s">
        <v>208</v>
      </c>
      <c r="C16" s="194"/>
      <c r="D16" s="194"/>
      <c r="E16" s="194"/>
      <c r="F16" s="194"/>
      <c r="G16" s="194"/>
      <c r="H16" s="194"/>
      <c r="I16" s="195"/>
      <c r="J16" s="200" t="s">
        <v>206</v>
      </c>
      <c r="K16" s="201">
        <v>1</v>
      </c>
      <c r="L16" s="202"/>
      <c r="M16" s="210"/>
      <c r="N16" s="178"/>
      <c r="O16" s="211"/>
      <c r="P16" s="203">
        <f t="shared" si="0"/>
        <v>0</v>
      </c>
    </row>
    <row r="17" spans="1:16" s="208" customFormat="1" ht="16.149999999999999" customHeight="1">
      <c r="A17" s="171">
        <f>IF(J17="","",MAX(A$3:A16)+1)</f>
        <v>6</v>
      </c>
      <c r="B17" s="209" t="s">
        <v>213</v>
      </c>
      <c r="C17" s="194"/>
      <c r="D17" s="194"/>
      <c r="E17" s="194"/>
      <c r="F17" s="194"/>
      <c r="G17" s="194"/>
      <c r="H17" s="194"/>
      <c r="I17" s="195"/>
      <c r="J17" s="200" t="s">
        <v>210</v>
      </c>
      <c r="K17" s="212">
        <v>19</v>
      </c>
      <c r="L17" s="202"/>
      <c r="M17" s="210"/>
      <c r="N17" s="178"/>
      <c r="O17" s="211"/>
      <c r="P17" s="203">
        <f t="shared" si="0"/>
        <v>0</v>
      </c>
    </row>
    <row r="18" spans="1:16" s="208" customFormat="1" ht="16.149999999999999" customHeight="1">
      <c r="A18" s="171">
        <f>IF(J18="","",MAX(A$3:A17)+1)</f>
        <v>7</v>
      </c>
      <c r="B18" s="209" t="s">
        <v>211</v>
      </c>
      <c r="C18" s="194"/>
      <c r="D18" s="194"/>
      <c r="E18" s="194"/>
      <c r="F18" s="194"/>
      <c r="G18" s="194"/>
      <c r="H18" s="194"/>
      <c r="I18" s="195"/>
      <c r="J18" s="200" t="s">
        <v>206</v>
      </c>
      <c r="K18" s="201">
        <v>1</v>
      </c>
      <c r="L18" s="202"/>
      <c r="M18" s="210"/>
      <c r="N18" s="178"/>
      <c r="O18" s="211"/>
      <c r="P18" s="203">
        <f t="shared" si="0"/>
        <v>0</v>
      </c>
    </row>
    <row r="19" spans="1:16" s="208" customFormat="1" ht="16.149999999999999" customHeight="1">
      <c r="A19" s="171" t="str">
        <f>IF(J19="","",MAX(A$3:A18)+1)</f>
        <v/>
      </c>
      <c r="B19" s="204"/>
      <c r="C19" s="194"/>
      <c r="D19" s="194"/>
      <c r="E19" s="194"/>
      <c r="F19" s="194"/>
      <c r="G19" s="194"/>
      <c r="H19" s="194"/>
      <c r="I19" s="195"/>
      <c r="J19" s="205"/>
      <c r="K19" s="206"/>
      <c r="L19" s="207"/>
      <c r="M19" s="210"/>
      <c r="N19" s="178"/>
      <c r="O19" s="211"/>
      <c r="P19" s="203">
        <f t="shared" si="0"/>
        <v>0</v>
      </c>
    </row>
    <row r="20" spans="1:16" s="208" customFormat="1" ht="16.149999999999999" customHeight="1">
      <c r="A20" s="171" t="str">
        <f>IF(J20="","",MAX(A$3:A19)+1)</f>
        <v/>
      </c>
      <c r="B20" s="213" t="s">
        <v>214</v>
      </c>
      <c r="C20" s="194"/>
      <c r="D20" s="194"/>
      <c r="E20" s="194"/>
      <c r="F20" s="194"/>
      <c r="G20" s="194"/>
      <c r="H20" s="194"/>
      <c r="I20" s="195"/>
      <c r="J20" s="205"/>
      <c r="K20" s="206"/>
      <c r="L20" s="207"/>
      <c r="M20" s="177"/>
      <c r="N20" s="178"/>
      <c r="O20" s="178"/>
      <c r="P20" s="203">
        <f t="shared" si="0"/>
        <v>0</v>
      </c>
    </row>
    <row r="21" spans="1:16" s="208" customFormat="1" ht="16.149999999999999" customHeight="1">
      <c r="A21" s="171">
        <f>IF(J21="","",MAX(A$3:A20)+1)</f>
        <v>8</v>
      </c>
      <c r="B21" s="209" t="s">
        <v>208</v>
      </c>
      <c r="C21" s="194"/>
      <c r="D21" s="194"/>
      <c r="E21" s="194"/>
      <c r="F21" s="194"/>
      <c r="G21" s="194"/>
      <c r="H21" s="194"/>
      <c r="I21" s="195"/>
      <c r="J21" s="200" t="s">
        <v>206</v>
      </c>
      <c r="K21" s="201">
        <v>1</v>
      </c>
      <c r="L21" s="202"/>
      <c r="M21" s="210"/>
      <c r="N21" s="178"/>
      <c r="O21" s="178"/>
      <c r="P21" s="203">
        <f t="shared" si="0"/>
        <v>0</v>
      </c>
    </row>
    <row r="22" spans="1:16" s="208" customFormat="1" ht="16.149999999999999" customHeight="1">
      <c r="A22" s="171">
        <f>IF(J22="","",MAX(A$3:A21)+1)</f>
        <v>9</v>
      </c>
      <c r="B22" s="209" t="s">
        <v>213</v>
      </c>
      <c r="C22" s="194"/>
      <c r="D22" s="194"/>
      <c r="E22" s="194"/>
      <c r="F22" s="194"/>
      <c r="G22" s="194"/>
      <c r="H22" s="194"/>
      <c r="I22" s="195"/>
      <c r="J22" s="200" t="s">
        <v>210</v>
      </c>
      <c r="K22" s="212">
        <v>19</v>
      </c>
      <c r="L22" s="202"/>
      <c r="M22" s="210"/>
      <c r="N22" s="178"/>
      <c r="O22" s="178"/>
      <c r="P22" s="203">
        <f t="shared" si="0"/>
        <v>0</v>
      </c>
    </row>
    <row r="23" spans="1:16" s="208" customFormat="1" ht="16.149999999999999" customHeight="1">
      <c r="A23" s="171">
        <f>IF(J23="","",MAX(A$3:A22)+1)</f>
        <v>10</v>
      </c>
      <c r="B23" s="209" t="s">
        <v>211</v>
      </c>
      <c r="C23" s="194"/>
      <c r="D23" s="194"/>
      <c r="E23" s="194"/>
      <c r="F23" s="194"/>
      <c r="G23" s="194"/>
      <c r="H23" s="194"/>
      <c r="I23" s="195"/>
      <c r="J23" s="200" t="s">
        <v>206</v>
      </c>
      <c r="K23" s="201">
        <v>1</v>
      </c>
      <c r="L23" s="202"/>
      <c r="M23" s="210"/>
      <c r="N23" s="178"/>
      <c r="O23" s="178"/>
      <c r="P23" s="203">
        <f t="shared" si="0"/>
        <v>0</v>
      </c>
    </row>
    <row r="24" spans="1:16" s="208" customFormat="1" ht="16.149999999999999" customHeight="1">
      <c r="A24" s="171" t="str">
        <f>IF(J24="","",MAX(A$3:A23)+1)</f>
        <v/>
      </c>
      <c r="B24" s="204"/>
      <c r="C24" s="194"/>
      <c r="D24" s="194"/>
      <c r="E24" s="194"/>
      <c r="F24" s="194"/>
      <c r="G24" s="194"/>
      <c r="H24" s="194"/>
      <c r="I24" s="195"/>
      <c r="J24" s="205"/>
      <c r="K24" s="206"/>
      <c r="L24" s="207"/>
      <c r="M24" s="177"/>
      <c r="N24" s="178"/>
      <c r="O24" s="178"/>
      <c r="P24" s="203">
        <f t="shared" si="0"/>
        <v>0</v>
      </c>
    </row>
    <row r="25" spans="1:16" s="208" customFormat="1" ht="16.149999999999999" customHeight="1">
      <c r="A25" s="171" t="str">
        <f>IF(J25="","",MAX(A$3:A24)+1)</f>
        <v/>
      </c>
      <c r="B25" s="199" t="s">
        <v>215</v>
      </c>
      <c r="C25" s="194"/>
      <c r="D25" s="194"/>
      <c r="E25" s="194"/>
      <c r="F25" s="194"/>
      <c r="G25" s="194"/>
      <c r="H25" s="194"/>
      <c r="I25" s="195"/>
      <c r="J25" s="205"/>
      <c r="K25" s="206"/>
      <c r="L25" s="207"/>
      <c r="M25" s="177"/>
      <c r="N25" s="178"/>
      <c r="O25" s="178"/>
      <c r="P25" s="203">
        <f t="shared" si="0"/>
        <v>0</v>
      </c>
    </row>
    <row r="26" spans="1:16" s="208" customFormat="1" ht="16.149999999999999" customHeight="1">
      <c r="A26" s="171">
        <f>IF(J26="","",MAX(A$3:A25)+1)</f>
        <v>11</v>
      </c>
      <c r="B26" s="209" t="s">
        <v>208</v>
      </c>
      <c r="C26" s="194"/>
      <c r="D26" s="194"/>
      <c r="E26" s="194"/>
      <c r="F26" s="194"/>
      <c r="G26" s="194"/>
      <c r="H26" s="194"/>
      <c r="I26" s="195"/>
      <c r="J26" s="200" t="s">
        <v>206</v>
      </c>
      <c r="K26" s="201">
        <v>1</v>
      </c>
      <c r="L26" s="202"/>
      <c r="M26" s="177"/>
      <c r="N26" s="178"/>
      <c r="O26" s="178"/>
      <c r="P26" s="203">
        <f t="shared" si="0"/>
        <v>0</v>
      </c>
    </row>
    <row r="27" spans="1:16" s="208" customFormat="1" ht="16.149999999999999" customHeight="1">
      <c r="A27" s="171">
        <f>IF(J27="","",MAX(A$3:A26)+1)</f>
        <v>12</v>
      </c>
      <c r="B27" s="209" t="s">
        <v>213</v>
      </c>
      <c r="C27" s="194"/>
      <c r="D27" s="194"/>
      <c r="E27" s="194"/>
      <c r="F27" s="194"/>
      <c r="G27" s="194"/>
      <c r="H27" s="194"/>
      <c r="I27" s="195"/>
      <c r="J27" s="200" t="s">
        <v>210</v>
      </c>
      <c r="K27" s="212">
        <v>19</v>
      </c>
      <c r="L27" s="202"/>
      <c r="M27" s="177"/>
      <c r="N27" s="178"/>
      <c r="O27" s="178"/>
      <c r="P27" s="203">
        <f t="shared" si="0"/>
        <v>0</v>
      </c>
    </row>
    <row r="28" spans="1:16" s="208" customFormat="1" ht="16.149999999999999" customHeight="1">
      <c r="A28" s="171">
        <f>IF(J28="","",MAX(A$3:A27)+1)</f>
        <v>13</v>
      </c>
      <c r="B28" s="209" t="s">
        <v>211</v>
      </c>
      <c r="C28" s="194"/>
      <c r="D28" s="194"/>
      <c r="E28" s="194"/>
      <c r="F28" s="194"/>
      <c r="G28" s="194"/>
      <c r="H28" s="194"/>
      <c r="I28" s="195"/>
      <c r="J28" s="200" t="s">
        <v>206</v>
      </c>
      <c r="K28" s="201">
        <v>1</v>
      </c>
      <c r="L28" s="202"/>
      <c r="M28" s="177"/>
      <c r="N28" s="178"/>
      <c r="O28" s="178"/>
      <c r="P28" s="203">
        <f t="shared" si="0"/>
        <v>0</v>
      </c>
    </row>
    <row r="29" spans="1:16" s="208" customFormat="1" ht="16.149999999999999" customHeight="1">
      <c r="A29" s="171" t="str">
        <f>IF(J29="","",MAX(A$3:A28)+1)</f>
        <v/>
      </c>
      <c r="B29" s="204"/>
      <c r="C29" s="194"/>
      <c r="D29" s="194"/>
      <c r="E29" s="194"/>
      <c r="F29" s="194"/>
      <c r="G29" s="194"/>
      <c r="H29" s="194"/>
      <c r="I29" s="195"/>
      <c r="J29" s="205"/>
      <c r="K29" s="206"/>
      <c r="L29" s="207"/>
      <c r="M29" s="177"/>
      <c r="N29" s="178"/>
      <c r="O29" s="178"/>
      <c r="P29" s="203">
        <f t="shared" si="0"/>
        <v>0</v>
      </c>
    </row>
    <row r="30" spans="1:16" s="208" customFormat="1" ht="16.149999999999999" customHeight="1">
      <c r="A30" s="171" t="str">
        <f>IF(J30="","",MAX(A$3:A29)+1)</f>
        <v/>
      </c>
      <c r="B30" s="213" t="s">
        <v>216</v>
      </c>
      <c r="C30" s="194"/>
      <c r="D30" s="194"/>
      <c r="E30" s="194"/>
      <c r="F30" s="194"/>
      <c r="G30" s="194"/>
      <c r="H30" s="194"/>
      <c r="I30" s="195"/>
      <c r="J30" s="205"/>
      <c r="K30" s="206"/>
      <c r="L30" s="207"/>
      <c r="M30" s="177"/>
      <c r="N30" s="178"/>
      <c r="O30" s="178"/>
      <c r="P30" s="203">
        <f t="shared" si="0"/>
        <v>0</v>
      </c>
    </row>
    <row r="31" spans="1:16" s="208" customFormat="1" ht="16.149999999999999" customHeight="1">
      <c r="A31" s="171">
        <f>IF(J31="","",MAX(A$3:A30)+1)</f>
        <v>14</v>
      </c>
      <c r="B31" s="209" t="s">
        <v>217</v>
      </c>
      <c r="C31" s="194"/>
      <c r="D31" s="194"/>
      <c r="E31" s="194"/>
      <c r="F31" s="194"/>
      <c r="G31" s="194"/>
      <c r="H31" s="194"/>
      <c r="I31" s="195"/>
      <c r="J31" s="200" t="s">
        <v>206</v>
      </c>
      <c r="K31" s="201">
        <v>1</v>
      </c>
      <c r="L31" s="202"/>
      <c r="M31" s="177"/>
      <c r="N31" s="178"/>
      <c r="O31" s="178"/>
      <c r="P31" s="203">
        <f t="shared" si="0"/>
        <v>0</v>
      </c>
    </row>
    <row r="32" spans="1:16" s="208" customFormat="1" ht="16.149999999999999" customHeight="1">
      <c r="A32" s="171">
        <f>IF(J32="","",MAX(A$3:A31)+1)</f>
        <v>15</v>
      </c>
      <c r="B32" s="209" t="s">
        <v>218</v>
      </c>
      <c r="C32" s="194"/>
      <c r="D32" s="194"/>
      <c r="E32" s="194"/>
      <c r="F32" s="194"/>
      <c r="G32" s="194"/>
      <c r="H32" s="194"/>
      <c r="I32" s="195"/>
      <c r="J32" s="200" t="s">
        <v>206</v>
      </c>
      <c r="K32" s="201">
        <v>1</v>
      </c>
      <c r="L32" s="202"/>
      <c r="M32" s="177"/>
      <c r="N32" s="178"/>
      <c r="O32" s="178"/>
      <c r="P32" s="203">
        <f t="shared" si="0"/>
        <v>0</v>
      </c>
    </row>
    <row r="33" spans="1:16" s="208" customFormat="1" ht="16.149999999999999" customHeight="1">
      <c r="A33" s="171">
        <f>IF(J33="","",MAX(A$3:A32)+1)</f>
        <v>16</v>
      </c>
      <c r="B33" s="209" t="s">
        <v>219</v>
      </c>
      <c r="C33" s="194"/>
      <c r="D33" s="194"/>
      <c r="E33" s="194"/>
      <c r="F33" s="194"/>
      <c r="G33" s="194"/>
      <c r="H33" s="194"/>
      <c r="I33" s="195"/>
      <c r="J33" s="200" t="s">
        <v>206</v>
      </c>
      <c r="K33" s="201">
        <v>1</v>
      </c>
      <c r="L33" s="202"/>
      <c r="M33" s="177"/>
      <c r="N33" s="178"/>
      <c r="O33" s="178"/>
      <c r="P33" s="203">
        <f t="shared" si="0"/>
        <v>0</v>
      </c>
    </row>
    <row r="34" spans="1:16" s="208" customFormat="1" ht="16.149999999999999" customHeight="1">
      <c r="A34" s="171">
        <f>IF(J34="","",MAX(A$3:A33)+1)</f>
        <v>17</v>
      </c>
      <c r="B34" s="214" t="s">
        <v>220</v>
      </c>
      <c r="C34" s="194"/>
      <c r="D34" s="194"/>
      <c r="E34" s="194"/>
      <c r="F34" s="194"/>
      <c r="G34" s="194"/>
      <c r="H34" s="194"/>
      <c r="I34" s="195"/>
      <c r="J34" s="200" t="s">
        <v>210</v>
      </c>
      <c r="K34" s="212">
        <v>19</v>
      </c>
      <c r="L34" s="202"/>
      <c r="M34" s="177"/>
      <c r="N34" s="178"/>
      <c r="O34" s="178"/>
      <c r="P34" s="203">
        <f t="shared" si="0"/>
        <v>0</v>
      </c>
    </row>
    <row r="35" spans="1:16" s="208" customFormat="1" ht="16.149999999999999" customHeight="1">
      <c r="A35" s="171">
        <f>IF(J35="","",MAX(A$3:A34)+1)</f>
        <v>18</v>
      </c>
      <c r="B35" s="209" t="s">
        <v>211</v>
      </c>
      <c r="C35" s="194"/>
      <c r="D35" s="194"/>
      <c r="E35" s="194"/>
      <c r="F35" s="194"/>
      <c r="G35" s="194"/>
      <c r="H35" s="194"/>
      <c r="I35" s="195"/>
      <c r="J35" s="200" t="s">
        <v>206</v>
      </c>
      <c r="K35" s="201">
        <v>1</v>
      </c>
      <c r="L35" s="202"/>
      <c r="M35" s="177"/>
      <c r="N35" s="178"/>
      <c r="O35" s="178"/>
      <c r="P35" s="203">
        <f t="shared" si="0"/>
        <v>0</v>
      </c>
    </row>
    <row r="36" spans="1:16" s="208" customFormat="1" ht="16.149999999999999" customHeight="1">
      <c r="A36" s="171" t="str">
        <f>IF(J36="","",MAX(A$3:A35)+1)</f>
        <v/>
      </c>
      <c r="B36" s="204"/>
      <c r="C36" s="194"/>
      <c r="D36" s="194"/>
      <c r="E36" s="194"/>
      <c r="F36" s="194"/>
      <c r="G36" s="194"/>
      <c r="H36" s="194"/>
      <c r="I36" s="195"/>
      <c r="J36" s="205"/>
      <c r="K36" s="206"/>
      <c r="L36" s="207"/>
      <c r="M36" s="177"/>
      <c r="N36" s="178"/>
      <c r="O36" s="178"/>
      <c r="P36" s="203"/>
    </row>
    <row r="37" spans="1:16" s="208" customFormat="1" ht="16.149999999999999" customHeight="1">
      <c r="A37" s="171" t="str">
        <f>IF(J37="","",MAX(A$3:A36)+1)</f>
        <v/>
      </c>
      <c r="B37" s="199" t="s">
        <v>221</v>
      </c>
      <c r="C37" s="194"/>
      <c r="D37" s="194"/>
      <c r="E37" s="194"/>
      <c r="F37" s="194"/>
      <c r="G37" s="194"/>
      <c r="H37" s="194"/>
      <c r="I37" s="195"/>
      <c r="J37" s="205"/>
      <c r="K37" s="206"/>
      <c r="L37" s="207"/>
      <c r="M37" s="177"/>
      <c r="N37" s="178"/>
      <c r="O37" s="178"/>
      <c r="P37" s="203"/>
    </row>
    <row r="38" spans="1:16" s="208" customFormat="1" ht="16.149999999999999" customHeight="1">
      <c r="A38" s="171" t="str">
        <f>IF(J38="","",MAX(A$3:A37)+1)</f>
        <v/>
      </c>
      <c r="B38" s="984" t="s">
        <v>222</v>
      </c>
      <c r="C38" s="985"/>
      <c r="D38" s="985"/>
      <c r="E38" s="985"/>
      <c r="F38" s="985"/>
      <c r="G38" s="985"/>
      <c r="H38" s="985"/>
      <c r="I38" s="986"/>
      <c r="J38" s="215"/>
      <c r="K38" s="201"/>
      <c r="L38" s="202"/>
      <c r="M38" s="177"/>
      <c r="N38" s="178"/>
      <c r="O38" s="178"/>
      <c r="P38" s="203"/>
    </row>
    <row r="39" spans="1:16" s="208" customFormat="1" ht="16.149999999999999" customHeight="1">
      <c r="A39" s="171">
        <f>IF(J39="","",MAX(A$3:A38)+1)</f>
        <v>19</v>
      </c>
      <c r="B39" s="214" t="s">
        <v>223</v>
      </c>
      <c r="C39" s="194"/>
      <c r="D39" s="194"/>
      <c r="E39" s="194"/>
      <c r="F39" s="194"/>
      <c r="G39" s="194"/>
      <c r="H39" s="194"/>
      <c r="I39" s="195"/>
      <c r="J39" s="215" t="s">
        <v>224</v>
      </c>
      <c r="K39" s="212">
        <v>200</v>
      </c>
      <c r="L39" s="202"/>
      <c r="M39" s="177"/>
      <c r="N39" s="178"/>
      <c r="O39" s="178"/>
      <c r="P39" s="203">
        <f t="shared" ref="P39:P73" si="1">+L39*K39</f>
        <v>0</v>
      </c>
    </row>
    <row r="40" spans="1:16" s="208" customFormat="1" ht="16.149999999999999" customHeight="1">
      <c r="A40" s="171">
        <f>IF(J40="","",MAX(A$3:A39)+1)</f>
        <v>20</v>
      </c>
      <c r="B40" s="209" t="s">
        <v>225</v>
      </c>
      <c r="C40" s="194"/>
      <c r="D40" s="194"/>
      <c r="E40" s="194"/>
      <c r="F40" s="194"/>
      <c r="G40" s="194"/>
      <c r="H40" s="194"/>
      <c r="I40" s="195"/>
      <c r="J40" s="215" t="s">
        <v>224</v>
      </c>
      <c r="K40" s="212">
        <v>200</v>
      </c>
      <c r="L40" s="202"/>
      <c r="M40" s="177"/>
      <c r="N40" s="178"/>
      <c r="O40" s="178"/>
      <c r="P40" s="203">
        <f t="shared" si="1"/>
        <v>0</v>
      </c>
    </row>
    <row r="41" spans="1:16" s="208" customFormat="1" ht="16.149999999999999" customHeight="1">
      <c r="A41" s="171" t="str">
        <f>IF(J41="","",MAX(A$3:A40)+1)</f>
        <v/>
      </c>
      <c r="B41" s="204"/>
      <c r="C41" s="194"/>
      <c r="D41" s="194"/>
      <c r="E41" s="194"/>
      <c r="F41" s="194"/>
      <c r="G41" s="194"/>
      <c r="H41" s="194"/>
      <c r="I41" s="195"/>
      <c r="J41" s="215"/>
      <c r="K41" s="212"/>
      <c r="L41" s="202"/>
      <c r="M41" s="177"/>
      <c r="N41" s="178"/>
      <c r="O41" s="178"/>
      <c r="P41" s="203">
        <f t="shared" si="1"/>
        <v>0</v>
      </c>
    </row>
    <row r="42" spans="1:16" s="208" customFormat="1" ht="16.149999999999999" customHeight="1">
      <c r="A42" s="171" t="str">
        <f>IF(J42="","",MAX(A$3:A41)+1)</f>
        <v/>
      </c>
      <c r="B42" s="199" t="s">
        <v>226</v>
      </c>
      <c r="C42" s="194"/>
      <c r="D42" s="194"/>
      <c r="E42" s="194"/>
      <c r="F42" s="194"/>
      <c r="G42" s="194"/>
      <c r="H42" s="194"/>
      <c r="I42" s="195"/>
      <c r="J42" s="215"/>
      <c r="K42" s="212"/>
      <c r="L42" s="202"/>
      <c r="M42" s="177"/>
      <c r="N42" s="178"/>
      <c r="O42" s="178"/>
      <c r="P42" s="203">
        <f t="shared" si="1"/>
        <v>0</v>
      </c>
    </row>
    <row r="43" spans="1:16" s="208" customFormat="1" ht="16.149999999999999" customHeight="1">
      <c r="A43" s="171" t="str">
        <f>IF(J43="","",MAX(A$3:A42)+1)</f>
        <v/>
      </c>
      <c r="B43" s="216" t="s">
        <v>227</v>
      </c>
      <c r="C43" s="194"/>
      <c r="D43" s="194"/>
      <c r="E43" s="194"/>
      <c r="F43" s="194"/>
      <c r="G43" s="194"/>
      <c r="H43" s="194"/>
      <c r="I43" s="195"/>
      <c r="J43" s="215"/>
      <c r="K43" s="212"/>
      <c r="L43" s="202"/>
      <c r="M43" s="177"/>
      <c r="N43" s="178"/>
      <c r="O43" s="178"/>
      <c r="P43" s="203">
        <f t="shared" si="1"/>
        <v>0</v>
      </c>
    </row>
    <row r="44" spans="1:16" s="208" customFormat="1" ht="16.149999999999999" customHeight="1">
      <c r="A44" s="171">
        <f>IF(J44="","",MAX(A$3:A43)+1)</f>
        <v>21</v>
      </c>
      <c r="B44" s="217" t="s">
        <v>223</v>
      </c>
      <c r="C44" s="194"/>
      <c r="D44" s="194"/>
      <c r="E44" s="194"/>
      <c r="F44" s="194"/>
      <c r="G44" s="194"/>
      <c r="H44" s="194"/>
      <c r="I44" s="195"/>
      <c r="J44" s="215" t="s">
        <v>32</v>
      </c>
      <c r="K44" s="212">
        <v>200</v>
      </c>
      <c r="L44" s="202"/>
      <c r="M44" s="177"/>
      <c r="N44" s="178"/>
      <c r="O44" s="178"/>
      <c r="P44" s="203">
        <f t="shared" si="1"/>
        <v>0</v>
      </c>
    </row>
    <row r="45" spans="1:16" s="208" customFormat="1" ht="16.149999999999999" customHeight="1">
      <c r="A45" s="171">
        <f>IF(J45="","",MAX(A$3:A44)+1)</f>
        <v>22</v>
      </c>
      <c r="B45" s="218" t="s">
        <v>225</v>
      </c>
      <c r="C45" s="194"/>
      <c r="D45" s="194"/>
      <c r="E45" s="194"/>
      <c r="F45" s="194"/>
      <c r="G45" s="194"/>
      <c r="H45" s="194"/>
      <c r="I45" s="195"/>
      <c r="J45" s="215" t="s">
        <v>32</v>
      </c>
      <c r="K45" s="212">
        <v>200</v>
      </c>
      <c r="L45" s="202"/>
      <c r="M45" s="177"/>
      <c r="N45" s="178"/>
      <c r="O45" s="219"/>
      <c r="P45" s="203">
        <f t="shared" si="1"/>
        <v>0</v>
      </c>
    </row>
    <row r="46" spans="1:16" s="208" customFormat="1" ht="7.15" customHeight="1">
      <c r="A46" s="171" t="str">
        <f>IF(J46="","",MAX(A$3:A45)+1)</f>
        <v/>
      </c>
      <c r="B46" s="218"/>
      <c r="C46" s="194"/>
      <c r="D46" s="194"/>
      <c r="E46" s="194"/>
      <c r="F46" s="194"/>
      <c r="G46" s="194"/>
      <c r="H46" s="194"/>
      <c r="I46" s="195"/>
      <c r="J46" s="215"/>
      <c r="K46" s="212"/>
      <c r="L46" s="202"/>
      <c r="M46" s="177"/>
      <c r="N46" s="178"/>
      <c r="O46" s="178"/>
      <c r="P46" s="203">
        <f t="shared" si="1"/>
        <v>0</v>
      </c>
    </row>
    <row r="47" spans="1:16" s="208" customFormat="1" ht="16.149999999999999" customHeight="1">
      <c r="A47" s="171" t="str">
        <f>IF(J47="","",MAX(A$3:A46)+1)</f>
        <v/>
      </c>
      <c r="B47" s="216" t="s">
        <v>228</v>
      </c>
      <c r="C47" s="194"/>
      <c r="D47" s="194"/>
      <c r="E47" s="194"/>
      <c r="F47" s="194"/>
      <c r="G47" s="194"/>
      <c r="H47" s="194"/>
      <c r="I47" s="195"/>
      <c r="J47" s="215"/>
      <c r="K47" s="212"/>
      <c r="L47" s="202"/>
      <c r="M47" s="177"/>
      <c r="N47" s="178"/>
      <c r="O47" s="178"/>
      <c r="P47" s="203">
        <f t="shared" si="1"/>
        <v>0</v>
      </c>
    </row>
    <row r="48" spans="1:16" s="208" customFormat="1" ht="16.149999999999999" customHeight="1">
      <c r="A48" s="171">
        <f>IF(J48="","",MAX(A$3:A47)+1)</f>
        <v>23</v>
      </c>
      <c r="B48" s="217" t="s">
        <v>223</v>
      </c>
      <c r="C48" s="194"/>
      <c r="D48" s="194"/>
      <c r="E48" s="194"/>
      <c r="F48" s="194"/>
      <c r="G48" s="194"/>
      <c r="H48" s="194"/>
      <c r="I48" s="195"/>
      <c r="J48" s="215" t="s">
        <v>32</v>
      </c>
      <c r="K48" s="212">
        <v>21</v>
      </c>
      <c r="L48" s="202"/>
      <c r="M48" s="177"/>
      <c r="N48" s="178"/>
      <c r="O48" s="178"/>
      <c r="P48" s="203">
        <f>+L48*K48</f>
        <v>0</v>
      </c>
    </row>
    <row r="49" spans="1:16" s="208" customFormat="1" ht="16.149999999999999" customHeight="1">
      <c r="A49" s="171">
        <f>IF(J49="","",MAX(A$3:A48)+1)</f>
        <v>24</v>
      </c>
      <c r="B49" s="220" t="s">
        <v>229</v>
      </c>
      <c r="C49" s="194"/>
      <c r="D49" s="194"/>
      <c r="E49" s="194"/>
      <c r="F49" s="194"/>
      <c r="G49" s="194"/>
      <c r="H49" s="194"/>
      <c r="I49" s="195"/>
      <c r="J49" s="215" t="s">
        <v>230</v>
      </c>
      <c r="K49" s="212">
        <v>1</v>
      </c>
      <c r="L49" s="202"/>
      <c r="M49" s="177"/>
      <c r="N49" s="178"/>
      <c r="O49" s="178"/>
      <c r="P49" s="203">
        <f t="shared" ref="P49:P51" si="2">+L49*K49</f>
        <v>0</v>
      </c>
    </row>
    <row r="50" spans="1:16" s="208" customFormat="1" ht="16.149999999999999" customHeight="1">
      <c r="A50" s="171">
        <f>IF(J50="","",MAX(A$3:A49)+1)</f>
        <v>25</v>
      </c>
      <c r="B50" s="220" t="s">
        <v>231</v>
      </c>
      <c r="C50" s="194"/>
      <c r="D50" s="194"/>
      <c r="E50" s="194"/>
      <c r="F50" s="194"/>
      <c r="G50" s="194"/>
      <c r="H50" s="194"/>
      <c r="I50" s="195"/>
      <c r="J50" s="215" t="s">
        <v>32</v>
      </c>
      <c r="K50" s="212">
        <v>21</v>
      </c>
      <c r="L50" s="202"/>
      <c r="M50" s="177"/>
      <c r="N50" s="178"/>
      <c r="O50" s="178"/>
      <c r="P50" s="203">
        <f t="shared" si="2"/>
        <v>0</v>
      </c>
    </row>
    <row r="51" spans="1:16" s="208" customFormat="1" ht="16.149999999999999" customHeight="1">
      <c r="A51" s="171">
        <f>IF(J51="","",MAX(A$3:A50)+1)</f>
        <v>26</v>
      </c>
      <c r="B51" s="218" t="s">
        <v>225</v>
      </c>
      <c r="C51" s="194"/>
      <c r="D51" s="194"/>
      <c r="E51" s="194"/>
      <c r="F51" s="194"/>
      <c r="G51" s="194"/>
      <c r="H51" s="194"/>
      <c r="I51" s="195"/>
      <c r="J51" s="215" t="s">
        <v>32</v>
      </c>
      <c r="K51" s="212">
        <v>21</v>
      </c>
      <c r="L51" s="202"/>
      <c r="M51" s="177"/>
      <c r="N51" s="178"/>
      <c r="O51" s="178"/>
      <c r="P51" s="203">
        <f t="shared" si="2"/>
        <v>0</v>
      </c>
    </row>
    <row r="52" spans="1:16" s="208" customFormat="1" ht="10.15" customHeight="1">
      <c r="A52" s="171" t="str">
        <f>IF(J52="","",MAX(A$3:A51)+1)</f>
        <v/>
      </c>
      <c r="B52" s="218"/>
      <c r="C52" s="194"/>
      <c r="D52" s="194"/>
      <c r="E52" s="194"/>
      <c r="F52" s="194"/>
      <c r="G52" s="194"/>
      <c r="H52" s="194"/>
      <c r="I52" s="195"/>
      <c r="J52" s="215"/>
      <c r="K52" s="212"/>
      <c r="L52" s="202"/>
      <c r="M52" s="177"/>
      <c r="N52" s="178"/>
      <c r="O52" s="178"/>
      <c r="P52" s="203"/>
    </row>
    <row r="53" spans="1:16" s="208" customFormat="1" ht="16.899999999999999" customHeight="1">
      <c r="A53" s="171" t="str">
        <f>IF(J53="","",MAX(A$3:A52)+1)</f>
        <v/>
      </c>
      <c r="B53" s="221" t="s">
        <v>232</v>
      </c>
      <c r="C53" s="222"/>
      <c r="D53" s="222"/>
      <c r="E53" s="222"/>
      <c r="F53" s="222"/>
      <c r="G53" s="222"/>
      <c r="H53" s="222"/>
      <c r="I53" s="223"/>
      <c r="J53" s="200"/>
      <c r="K53" s="200"/>
      <c r="L53" s="224"/>
      <c r="M53" s="177"/>
      <c r="N53" s="178"/>
      <c r="O53" s="178"/>
      <c r="P53" s="203"/>
    </row>
    <row r="54" spans="1:16" s="208" customFormat="1" ht="16.899999999999999" customHeight="1">
      <c r="A54" s="171" t="str">
        <f>IF(J54="","",MAX(A$3:A53)+1)</f>
        <v/>
      </c>
      <c r="B54" s="225" t="s">
        <v>223</v>
      </c>
      <c r="C54" s="222"/>
      <c r="D54" s="222"/>
      <c r="E54" s="222"/>
      <c r="F54" s="222"/>
      <c r="G54" s="222"/>
      <c r="H54" s="222"/>
      <c r="I54" s="223"/>
      <c r="J54" s="200"/>
      <c r="K54" s="200"/>
      <c r="L54" s="224"/>
      <c r="M54" s="177"/>
      <c r="N54" s="178"/>
      <c r="O54" s="178"/>
      <c r="P54" s="203">
        <f>+L54*K54</f>
        <v>0</v>
      </c>
    </row>
    <row r="55" spans="1:16" s="208" customFormat="1" ht="16.899999999999999" customHeight="1">
      <c r="A55" s="171">
        <f>IF(J55="","",MAX(A$3:A54)+1)</f>
        <v>27</v>
      </c>
      <c r="B55" s="226" t="s">
        <v>233</v>
      </c>
      <c r="C55" s="222"/>
      <c r="D55" s="222"/>
      <c r="E55" s="222"/>
      <c r="F55" s="222"/>
      <c r="G55" s="222"/>
      <c r="H55" s="222"/>
      <c r="I55" s="223"/>
      <c r="J55" s="200" t="s">
        <v>206</v>
      </c>
      <c r="K55" s="200">
        <v>1</v>
      </c>
      <c r="L55" s="224"/>
      <c r="M55" s="177"/>
      <c r="N55" s="178"/>
      <c r="O55" s="178"/>
      <c r="P55" s="203">
        <f>+L55*K55</f>
        <v>0</v>
      </c>
    </row>
    <row r="56" spans="1:16" s="208" customFormat="1" ht="16.899999999999999" customHeight="1">
      <c r="A56" s="171">
        <f>IF(J56="","",MAX(A$3:A55)+1)</f>
        <v>28</v>
      </c>
      <c r="B56" s="226" t="s">
        <v>234</v>
      </c>
      <c r="C56" s="222"/>
      <c r="D56" s="222"/>
      <c r="E56" s="222"/>
      <c r="F56" s="222"/>
      <c r="G56" s="222"/>
      <c r="H56" s="222"/>
      <c r="I56" s="223"/>
      <c r="J56" s="200" t="s">
        <v>206</v>
      </c>
      <c r="K56" s="200">
        <v>1</v>
      </c>
      <c r="L56" s="224"/>
      <c r="M56" s="177"/>
      <c r="N56" s="178"/>
      <c r="O56" s="178"/>
      <c r="P56" s="203">
        <f>+L56*K56</f>
        <v>0</v>
      </c>
    </row>
    <row r="57" spans="1:16" s="208" customFormat="1" ht="16.899999999999999" customHeight="1">
      <c r="A57" s="171">
        <f>IF(J57="","",MAX(A$3:A56)+1)</f>
        <v>29</v>
      </c>
      <c r="B57" s="225" t="s">
        <v>235</v>
      </c>
      <c r="C57" s="222"/>
      <c r="D57" s="222"/>
      <c r="E57" s="222"/>
      <c r="F57" s="222"/>
      <c r="G57" s="222"/>
      <c r="H57" s="222"/>
      <c r="I57" s="223"/>
      <c r="J57" s="200" t="s">
        <v>206</v>
      </c>
      <c r="K57" s="200">
        <v>1</v>
      </c>
      <c r="L57" s="224"/>
      <c r="M57" s="177"/>
      <c r="N57" s="178"/>
      <c r="O57" s="178"/>
      <c r="P57" s="203">
        <f>+L57*K57</f>
        <v>0</v>
      </c>
    </row>
    <row r="58" spans="1:16" s="208" customFormat="1" ht="16.149999999999999" customHeight="1">
      <c r="A58" s="171" t="str">
        <f>IF(J58="","",MAX(A$3:A57)+1)</f>
        <v/>
      </c>
      <c r="B58" s="204"/>
      <c r="C58" s="194"/>
      <c r="D58" s="194"/>
      <c r="E58" s="194"/>
      <c r="F58" s="194"/>
      <c r="G58" s="194"/>
      <c r="H58" s="194"/>
      <c r="I58" s="195"/>
      <c r="J58" s="215"/>
      <c r="K58" s="212"/>
      <c r="L58" s="202"/>
      <c r="M58" s="177"/>
      <c r="N58" s="178"/>
      <c r="O58" s="178"/>
      <c r="P58" s="203">
        <f t="shared" si="1"/>
        <v>0</v>
      </c>
    </row>
    <row r="59" spans="1:16" s="208" customFormat="1" ht="16.149999999999999" customHeight="1">
      <c r="A59" s="171" t="str">
        <f>IF(J59="","",MAX(A$3:A58)+1)</f>
        <v/>
      </c>
      <c r="B59" s="227" t="s">
        <v>236</v>
      </c>
      <c r="C59" s="194"/>
      <c r="D59" s="194"/>
      <c r="E59" s="194"/>
      <c r="F59" s="194"/>
      <c r="G59" s="194"/>
      <c r="H59" s="194"/>
      <c r="I59" s="195"/>
      <c r="J59" s="215"/>
      <c r="K59" s="212"/>
      <c r="L59" s="202"/>
      <c r="M59" s="177"/>
      <c r="N59" s="178"/>
      <c r="O59" s="178"/>
      <c r="P59" s="203">
        <f t="shared" si="1"/>
        <v>0</v>
      </c>
    </row>
    <row r="60" spans="1:16" s="208" customFormat="1" ht="16.149999999999999" customHeight="1">
      <c r="A60" s="171" t="str">
        <f>IF(J60="","",MAX(A$3:A59)+1)</f>
        <v/>
      </c>
      <c r="B60" s="228" t="s">
        <v>237</v>
      </c>
      <c r="C60" s="194"/>
      <c r="D60" s="194"/>
      <c r="E60" s="194"/>
      <c r="F60" s="194"/>
      <c r="G60" s="194"/>
      <c r="H60" s="194"/>
      <c r="I60" s="195"/>
      <c r="J60" s="215"/>
      <c r="K60" s="212"/>
      <c r="L60" s="202"/>
      <c r="M60" s="177"/>
      <c r="N60" s="178"/>
      <c r="O60" s="178"/>
      <c r="P60" s="203">
        <f t="shared" si="1"/>
        <v>0</v>
      </c>
    </row>
    <row r="61" spans="1:16" s="208" customFormat="1" ht="16.149999999999999" customHeight="1">
      <c r="A61" s="171">
        <f>IF(J61="","",MAX(A$3:A60)+1)</f>
        <v>30</v>
      </c>
      <c r="B61" s="229" t="s">
        <v>238</v>
      </c>
      <c r="C61" s="194"/>
      <c r="D61" s="194"/>
      <c r="E61" s="194"/>
      <c r="F61" s="194"/>
      <c r="G61" s="194"/>
      <c r="H61" s="194"/>
      <c r="I61" s="195"/>
      <c r="J61" s="200" t="s">
        <v>206</v>
      </c>
      <c r="K61" s="200">
        <v>1</v>
      </c>
      <c r="L61" s="224"/>
      <c r="M61" s="177"/>
      <c r="N61" s="178"/>
      <c r="O61" s="178"/>
      <c r="P61" s="203">
        <f t="shared" si="1"/>
        <v>0</v>
      </c>
    </row>
    <row r="62" spans="1:16" s="208" customFormat="1" ht="16.149999999999999" customHeight="1">
      <c r="A62" s="171">
        <f>IF(J62="","",MAX(A$3:A61)+1)</f>
        <v>31</v>
      </c>
      <c r="B62" s="229" t="s">
        <v>239</v>
      </c>
      <c r="C62" s="194"/>
      <c r="D62" s="194"/>
      <c r="E62" s="194"/>
      <c r="F62" s="194"/>
      <c r="G62" s="194"/>
      <c r="H62" s="194"/>
      <c r="I62" s="195"/>
      <c r="J62" s="200" t="s">
        <v>206</v>
      </c>
      <c r="K62" s="200">
        <v>1</v>
      </c>
      <c r="L62" s="224"/>
      <c r="M62" s="177"/>
      <c r="N62" s="178"/>
      <c r="O62" s="178"/>
      <c r="P62" s="203">
        <f t="shared" si="1"/>
        <v>0</v>
      </c>
    </row>
    <row r="63" spans="1:16" s="208" customFormat="1" ht="16.149999999999999" customHeight="1">
      <c r="A63" s="171">
        <f>IF(J63="","",MAX(A$3:A62)+1)</f>
        <v>32</v>
      </c>
      <c r="B63" s="229" t="s">
        <v>240</v>
      </c>
      <c r="C63" s="194"/>
      <c r="D63" s="194"/>
      <c r="E63" s="194"/>
      <c r="F63" s="194"/>
      <c r="G63" s="194"/>
      <c r="H63" s="194"/>
      <c r="I63" s="195"/>
      <c r="J63" s="200" t="s">
        <v>206</v>
      </c>
      <c r="K63" s="200">
        <v>1</v>
      </c>
      <c r="L63" s="224"/>
      <c r="M63" s="177"/>
      <c r="N63" s="178"/>
      <c r="O63" s="178"/>
      <c r="P63" s="203">
        <f t="shared" si="1"/>
        <v>0</v>
      </c>
    </row>
    <row r="64" spans="1:16" s="208" customFormat="1" ht="16.149999999999999" customHeight="1">
      <c r="A64" s="171">
        <f>IF(J64="","",MAX(A$3:A63)+1)</f>
        <v>33</v>
      </c>
      <c r="B64" s="229" t="s">
        <v>241</v>
      </c>
      <c r="C64" s="194"/>
      <c r="D64" s="194"/>
      <c r="E64" s="194"/>
      <c r="F64" s="194"/>
      <c r="G64" s="194"/>
      <c r="H64" s="194"/>
      <c r="I64" s="195"/>
      <c r="J64" s="200" t="s">
        <v>210</v>
      </c>
      <c r="K64" s="230">
        <v>12</v>
      </c>
      <c r="L64" s="224"/>
      <c r="M64" s="210"/>
      <c r="N64" s="178"/>
      <c r="O64" s="211"/>
      <c r="P64" s="203">
        <f t="shared" si="1"/>
        <v>0</v>
      </c>
    </row>
    <row r="65" spans="1:16" s="208" customFormat="1" ht="16.149999999999999" customHeight="1">
      <c r="A65" s="171">
        <f>IF(J65="","",MAX(A$3:A64)+1)</f>
        <v>34</v>
      </c>
      <c r="B65" s="229" t="s">
        <v>242</v>
      </c>
      <c r="C65" s="194"/>
      <c r="D65" s="194"/>
      <c r="E65" s="194"/>
      <c r="F65" s="194"/>
      <c r="G65" s="194"/>
      <c r="H65" s="194"/>
      <c r="I65" s="195"/>
      <c r="J65" s="200" t="s">
        <v>206</v>
      </c>
      <c r="K65" s="200">
        <v>1</v>
      </c>
      <c r="L65" s="224"/>
      <c r="M65" s="210"/>
      <c r="N65" s="178"/>
      <c r="O65" s="211"/>
      <c r="P65" s="203">
        <f t="shared" si="1"/>
        <v>0</v>
      </c>
    </row>
    <row r="66" spans="1:16" s="208" customFormat="1" ht="16.149999999999999" customHeight="1">
      <c r="A66" s="171" t="str">
        <f>IF(J66="","",MAX(A$3:A65)+1)</f>
        <v/>
      </c>
      <c r="B66" s="231"/>
      <c r="C66" s="194"/>
      <c r="D66" s="194"/>
      <c r="E66" s="194"/>
      <c r="F66" s="194"/>
      <c r="G66" s="194"/>
      <c r="H66" s="194"/>
      <c r="I66" s="195"/>
      <c r="J66" s="200"/>
      <c r="K66" s="200"/>
      <c r="L66" s="224"/>
      <c r="M66" s="210"/>
      <c r="N66" s="178"/>
      <c r="O66" s="211"/>
      <c r="P66" s="203">
        <f t="shared" si="1"/>
        <v>0</v>
      </c>
    </row>
    <row r="67" spans="1:16" s="208" customFormat="1" ht="16.149999999999999" customHeight="1">
      <c r="A67" s="171" t="str">
        <f>IF(J67="","",MAX(A$3:A66)+1)</f>
        <v/>
      </c>
      <c r="B67" s="227" t="s">
        <v>243</v>
      </c>
      <c r="C67" s="194"/>
      <c r="D67" s="194"/>
      <c r="E67" s="194"/>
      <c r="F67" s="194"/>
      <c r="G67" s="194"/>
      <c r="H67" s="194"/>
      <c r="I67" s="195"/>
      <c r="J67" s="200"/>
      <c r="K67" s="200"/>
      <c r="L67" s="224"/>
      <c r="M67" s="210"/>
      <c r="N67" s="178"/>
      <c r="O67" s="211"/>
      <c r="P67" s="203">
        <f t="shared" si="1"/>
        <v>0</v>
      </c>
    </row>
    <row r="68" spans="1:16" s="208" customFormat="1" ht="16.149999999999999" customHeight="1">
      <c r="A68" s="171" t="str">
        <f>IF(J68="","",MAX(A$3:A67)+1)</f>
        <v/>
      </c>
      <c r="B68" s="228" t="s">
        <v>244</v>
      </c>
      <c r="C68" s="194"/>
      <c r="D68" s="194"/>
      <c r="E68" s="194"/>
      <c r="F68" s="194"/>
      <c r="G68" s="194"/>
      <c r="H68" s="194"/>
      <c r="I68" s="195"/>
      <c r="J68" s="200"/>
      <c r="K68" s="200"/>
      <c r="L68" s="224"/>
      <c r="M68" s="210"/>
      <c r="N68" s="178"/>
      <c r="O68" s="211"/>
      <c r="P68" s="203">
        <f t="shared" si="1"/>
        <v>0</v>
      </c>
    </row>
    <row r="69" spans="1:16" s="208" customFormat="1" ht="16.149999999999999" customHeight="1">
      <c r="A69" s="171">
        <f>IF(J69="","",MAX(A$3:A68)+1)</f>
        <v>35</v>
      </c>
      <c r="B69" s="229" t="s">
        <v>245</v>
      </c>
      <c r="C69" s="194"/>
      <c r="D69" s="194"/>
      <c r="E69" s="194"/>
      <c r="F69" s="194"/>
      <c r="G69" s="194"/>
      <c r="H69" s="194"/>
      <c r="I69" s="195"/>
      <c r="J69" s="200" t="s">
        <v>206</v>
      </c>
      <c r="K69" s="200">
        <v>1</v>
      </c>
      <c r="L69" s="224"/>
      <c r="M69" s="210"/>
      <c r="N69" s="178"/>
      <c r="O69" s="211"/>
      <c r="P69" s="203">
        <f t="shared" si="1"/>
        <v>0</v>
      </c>
    </row>
    <row r="70" spans="1:16" s="208" customFormat="1" ht="16.149999999999999" customHeight="1">
      <c r="A70" s="171">
        <f>IF(J70="","",MAX(A$3:A69)+1)</f>
        <v>36</v>
      </c>
      <c r="B70" s="229" t="s">
        <v>246</v>
      </c>
      <c r="C70" s="194"/>
      <c r="D70" s="194"/>
      <c r="E70" s="194"/>
      <c r="F70" s="194"/>
      <c r="G70" s="194"/>
      <c r="H70" s="194"/>
      <c r="I70" s="195"/>
      <c r="J70" s="200" t="s">
        <v>230</v>
      </c>
      <c r="K70" s="200">
        <v>3</v>
      </c>
      <c r="L70" s="224"/>
      <c r="M70" s="210"/>
      <c r="N70" s="178"/>
      <c r="O70" s="211"/>
      <c r="P70" s="203">
        <f t="shared" si="1"/>
        <v>0</v>
      </c>
    </row>
    <row r="71" spans="1:16" s="208" customFormat="1" ht="16.149999999999999" customHeight="1">
      <c r="A71" s="171">
        <f>IF(J71="","",MAX(A$3:A70)+1)</f>
        <v>37</v>
      </c>
      <c r="B71" s="229" t="s">
        <v>241</v>
      </c>
      <c r="C71" s="194"/>
      <c r="D71" s="194"/>
      <c r="E71" s="194"/>
      <c r="F71" s="194"/>
      <c r="G71" s="194"/>
      <c r="H71" s="194"/>
      <c r="I71" s="195"/>
      <c r="J71" s="200" t="s">
        <v>210</v>
      </c>
      <c r="K71" s="200">
        <v>19</v>
      </c>
      <c r="L71" s="224"/>
      <c r="M71" s="210"/>
      <c r="N71" s="178"/>
      <c r="O71" s="211"/>
      <c r="P71" s="203">
        <f t="shared" si="1"/>
        <v>0</v>
      </c>
    </row>
    <row r="72" spans="1:16" s="208" customFormat="1" ht="16.149999999999999" customHeight="1">
      <c r="A72" s="171">
        <f>IF(J72="","",MAX(A$3:A71)+1)</f>
        <v>38</v>
      </c>
      <c r="B72" s="229" t="s">
        <v>242</v>
      </c>
      <c r="C72" s="194"/>
      <c r="D72" s="194"/>
      <c r="E72" s="194"/>
      <c r="F72" s="194"/>
      <c r="G72" s="194"/>
      <c r="H72" s="194"/>
      <c r="I72" s="195"/>
      <c r="J72" s="200" t="s">
        <v>206</v>
      </c>
      <c r="K72" s="200">
        <v>1</v>
      </c>
      <c r="L72" s="224"/>
      <c r="M72" s="210"/>
      <c r="N72" s="178"/>
      <c r="O72" s="211"/>
      <c r="P72" s="203">
        <f t="shared" si="1"/>
        <v>0</v>
      </c>
    </row>
    <row r="73" spans="1:16" s="208" customFormat="1" ht="16.149999999999999" customHeight="1">
      <c r="A73" s="171" t="str">
        <f>IF(J73="","",MAX(A$3:A72)+1)</f>
        <v/>
      </c>
      <c r="B73" s="231"/>
      <c r="C73" s="194"/>
      <c r="D73" s="194"/>
      <c r="E73" s="194"/>
      <c r="F73" s="194"/>
      <c r="G73" s="194"/>
      <c r="H73" s="194"/>
      <c r="I73" s="195"/>
      <c r="J73" s="200"/>
      <c r="K73" s="200"/>
      <c r="L73" s="224"/>
      <c r="M73" s="210"/>
      <c r="N73" s="178"/>
      <c r="O73" s="211"/>
      <c r="P73" s="203">
        <f t="shared" si="1"/>
        <v>0</v>
      </c>
    </row>
    <row r="74" spans="1:16" s="208" customFormat="1" ht="16.149999999999999" customHeight="1">
      <c r="A74" s="171" t="str">
        <f>IF(J74="","",MAX(A$3:A73)+1)</f>
        <v/>
      </c>
      <c r="B74" s="227" t="s">
        <v>247</v>
      </c>
      <c r="C74" s="194"/>
      <c r="D74" s="194"/>
      <c r="E74" s="194"/>
      <c r="F74" s="194"/>
      <c r="G74" s="194"/>
      <c r="H74" s="194"/>
      <c r="I74" s="195"/>
      <c r="J74" s="200"/>
      <c r="K74" s="200"/>
      <c r="L74" s="224"/>
      <c r="M74" s="210"/>
      <c r="N74" s="178"/>
      <c r="O74" s="211"/>
      <c r="P74" s="203"/>
    </row>
    <row r="75" spans="1:16" s="208" customFormat="1" ht="16.149999999999999" customHeight="1">
      <c r="A75" s="171">
        <f>IF(J75="","",MAX(A$3:A74)+1)</f>
        <v>39</v>
      </c>
      <c r="B75" s="229" t="s">
        <v>248</v>
      </c>
      <c r="C75" s="194"/>
      <c r="D75" s="194"/>
      <c r="E75" s="194"/>
      <c r="F75" s="194"/>
      <c r="G75" s="194"/>
      <c r="H75" s="194"/>
      <c r="I75" s="195"/>
      <c r="J75" s="232" t="s">
        <v>249</v>
      </c>
      <c r="K75" s="200"/>
      <c r="L75" s="224"/>
      <c r="M75" s="210"/>
      <c r="N75" s="178"/>
      <c r="O75" s="211"/>
      <c r="P75" s="233" t="s">
        <v>250</v>
      </c>
    </row>
    <row r="76" spans="1:16" s="208" customFormat="1" ht="25.15" customHeight="1">
      <c r="A76" s="171">
        <f>IF(J76="","",MAX(A$3:A75)+1)</f>
        <v>40</v>
      </c>
      <c r="B76" s="987" t="s">
        <v>251</v>
      </c>
      <c r="C76" s="988"/>
      <c r="D76" s="988"/>
      <c r="E76" s="988"/>
      <c r="F76" s="988"/>
      <c r="G76" s="988"/>
      <c r="H76" s="988"/>
      <c r="I76" s="989"/>
      <c r="J76" s="232" t="s">
        <v>249</v>
      </c>
      <c r="K76" s="234"/>
      <c r="L76" s="224"/>
      <c r="M76" s="210"/>
      <c r="N76" s="178"/>
      <c r="O76" s="211"/>
      <c r="P76" s="233" t="s">
        <v>250</v>
      </c>
    </row>
    <row r="77" spans="1:16" s="208" customFormat="1" ht="16.149999999999999" customHeight="1">
      <c r="A77" s="171">
        <f>IF(J77="","",MAX(A$3:A76)+1)</f>
        <v>41</v>
      </c>
      <c r="B77" s="229" t="s">
        <v>252</v>
      </c>
      <c r="C77" s="194"/>
      <c r="D77" s="194"/>
      <c r="E77" s="194"/>
      <c r="F77" s="194"/>
      <c r="G77" s="194"/>
      <c r="H77" s="194"/>
      <c r="I77" s="195"/>
      <c r="J77" s="232" t="s">
        <v>249</v>
      </c>
      <c r="K77" s="234"/>
      <c r="L77" s="224"/>
      <c r="M77" s="210"/>
      <c r="N77" s="178"/>
      <c r="O77" s="211"/>
      <c r="P77" s="233" t="s">
        <v>250</v>
      </c>
    </row>
    <row r="78" spans="1:16" s="208" customFormat="1" ht="16.149999999999999" customHeight="1">
      <c r="A78" s="171">
        <f>IF(J78="","",MAX(A$3:A77)+1)</f>
        <v>42</v>
      </c>
      <c r="B78" s="229" t="s">
        <v>253</v>
      </c>
      <c r="C78" s="194"/>
      <c r="D78" s="194"/>
      <c r="E78" s="194"/>
      <c r="F78" s="194"/>
      <c r="G78" s="194"/>
      <c r="H78" s="194"/>
      <c r="I78" s="195"/>
      <c r="J78" s="232" t="s">
        <v>249</v>
      </c>
      <c r="K78" s="200"/>
      <c r="L78" s="224"/>
      <c r="M78" s="210"/>
      <c r="N78" s="178"/>
      <c r="O78" s="211"/>
      <c r="P78" s="233" t="s">
        <v>250</v>
      </c>
    </row>
    <row r="79" spans="1:16" s="208" customFormat="1" ht="16.149999999999999" customHeight="1">
      <c r="A79" s="171">
        <f>IF(J79="","",MAX(A$3:A78)+1)</f>
        <v>43</v>
      </c>
      <c r="B79" s="229" t="s">
        <v>254</v>
      </c>
      <c r="C79" s="194"/>
      <c r="D79" s="194"/>
      <c r="E79" s="194"/>
      <c r="F79" s="194"/>
      <c r="G79" s="194"/>
      <c r="H79" s="194"/>
      <c r="I79" s="195"/>
      <c r="J79" s="232" t="s">
        <v>249</v>
      </c>
      <c r="K79" s="200"/>
      <c r="L79" s="224"/>
      <c r="M79" s="210"/>
      <c r="N79" s="178"/>
      <c r="O79" s="211"/>
      <c r="P79" s="233" t="s">
        <v>250</v>
      </c>
    </row>
    <row r="80" spans="1:16" s="208" customFormat="1" ht="7.15" customHeight="1">
      <c r="A80" s="171" t="str">
        <f>IF(J80="","",MAX(A$3:A79)+1)</f>
        <v/>
      </c>
      <c r="B80" s="229"/>
      <c r="C80" s="194"/>
      <c r="D80" s="194"/>
      <c r="E80" s="194"/>
      <c r="F80" s="194"/>
      <c r="G80" s="194"/>
      <c r="H80" s="194"/>
      <c r="I80" s="195"/>
      <c r="J80" s="200"/>
      <c r="K80" s="200"/>
      <c r="L80" s="224"/>
      <c r="M80" s="210"/>
      <c r="N80" s="178"/>
      <c r="O80" s="211"/>
      <c r="P80" s="203"/>
    </row>
    <row r="81" spans="1:17" s="208" customFormat="1" ht="16.149999999999999" customHeight="1">
      <c r="A81" s="171" t="str">
        <f>IF(J81="","",MAX(A$3:A80)+1)</f>
        <v/>
      </c>
      <c r="B81" s="235" t="s">
        <v>255</v>
      </c>
      <c r="C81" s="194"/>
      <c r="D81" s="194"/>
      <c r="E81" s="194"/>
      <c r="F81" s="194"/>
      <c r="G81" s="194"/>
      <c r="H81" s="194"/>
      <c r="I81" s="195"/>
      <c r="J81" s="200"/>
      <c r="K81" s="200"/>
      <c r="L81" s="224"/>
      <c r="M81" s="210"/>
      <c r="N81" s="178"/>
      <c r="O81" s="211"/>
      <c r="P81" s="203"/>
    </row>
    <row r="82" spans="1:17" s="208" customFormat="1" ht="16.149999999999999" customHeight="1">
      <c r="A82" s="171" t="str">
        <f>IF(J82="","",MAX(A$3:A81)+1)</f>
        <v/>
      </c>
      <c r="B82" s="204"/>
      <c r="C82" s="194"/>
      <c r="D82" s="194"/>
      <c r="E82" s="194"/>
      <c r="F82" s="194"/>
      <c r="G82" s="194"/>
      <c r="H82" s="194"/>
      <c r="I82" s="195"/>
      <c r="J82" s="205"/>
      <c r="K82" s="206"/>
      <c r="L82" s="207"/>
      <c r="M82" s="210"/>
      <c r="N82" s="178"/>
      <c r="O82" s="211"/>
      <c r="P82" s="203"/>
    </row>
    <row r="83" spans="1:17" s="208" customFormat="1" ht="16.149999999999999" customHeight="1">
      <c r="A83" s="171" t="str">
        <f>IF(J83="","",MAX(A$3:A82)+1)</f>
        <v/>
      </c>
      <c r="B83" s="199" t="s">
        <v>256</v>
      </c>
      <c r="C83" s="194"/>
      <c r="D83" s="194"/>
      <c r="E83" s="194"/>
      <c r="F83" s="194"/>
      <c r="G83" s="194"/>
      <c r="H83" s="194"/>
      <c r="I83" s="195"/>
      <c r="J83" s="205"/>
      <c r="K83" s="206"/>
      <c r="L83" s="207"/>
      <c r="M83" s="210"/>
      <c r="N83" s="178"/>
      <c r="O83" s="211"/>
      <c r="P83" s="203"/>
    </row>
    <row r="84" spans="1:17" s="208" customFormat="1" ht="16.149999999999999" customHeight="1">
      <c r="A84" s="171" t="str">
        <f>IF(J84="","",MAX(A$3:A83)+1)</f>
        <v/>
      </c>
      <c r="B84" s="236" t="s">
        <v>257</v>
      </c>
      <c r="C84" s="194"/>
      <c r="D84" s="194"/>
      <c r="E84" s="194"/>
      <c r="F84" s="194"/>
      <c r="G84" s="194"/>
      <c r="H84" s="194"/>
      <c r="I84" s="195"/>
      <c r="J84" s="200"/>
      <c r="K84" s="237"/>
      <c r="L84" s="224"/>
      <c r="M84" s="210"/>
      <c r="N84" s="178"/>
      <c r="O84" s="211"/>
      <c r="P84" s="203"/>
    </row>
    <row r="85" spans="1:17" s="208" customFormat="1" ht="16.149999999999999" customHeight="1">
      <c r="A85" s="171">
        <f>IF(J85="","",MAX(A$3:A84)+1)</f>
        <v>44</v>
      </c>
      <c r="B85" s="238" t="s">
        <v>258</v>
      </c>
      <c r="C85" s="194"/>
      <c r="D85" s="194"/>
      <c r="E85" s="194"/>
      <c r="F85" s="194"/>
      <c r="G85" s="194"/>
      <c r="H85" s="194"/>
      <c r="I85" s="195"/>
      <c r="J85" s="200" t="s">
        <v>206</v>
      </c>
      <c r="K85" s="200">
        <v>1</v>
      </c>
      <c r="L85" s="224"/>
      <c r="M85" s="210"/>
      <c r="N85" s="178"/>
      <c r="O85" s="211"/>
      <c r="P85" s="203">
        <f>+L85*K85</f>
        <v>0</v>
      </c>
    </row>
    <row r="86" spans="1:17" s="208" customFormat="1" ht="16.149999999999999" customHeight="1">
      <c r="A86" s="171">
        <f>IF(J86="","",MAX(A$3:A85)+1)</f>
        <v>45</v>
      </c>
      <c r="B86" s="238" t="s">
        <v>259</v>
      </c>
      <c r="C86" s="194"/>
      <c r="D86" s="194"/>
      <c r="E86" s="194"/>
      <c r="F86" s="194"/>
      <c r="G86" s="194"/>
      <c r="H86" s="194"/>
      <c r="I86" s="195"/>
      <c r="J86" s="232" t="s">
        <v>249</v>
      </c>
      <c r="K86" s="200"/>
      <c r="L86" s="224"/>
      <c r="M86" s="210"/>
      <c r="N86" s="178"/>
      <c r="O86" s="211"/>
      <c r="P86" s="233" t="s">
        <v>250</v>
      </c>
    </row>
    <row r="87" spans="1:17" s="208" customFormat="1" ht="16.149999999999999" customHeight="1">
      <c r="A87" s="171" t="str">
        <f>IF(J87="","",MAX(A$3:A84)+1)</f>
        <v/>
      </c>
      <c r="B87" s="236"/>
      <c r="C87" s="194"/>
      <c r="D87" s="194"/>
      <c r="E87" s="194"/>
      <c r="F87" s="194"/>
      <c r="G87" s="194"/>
      <c r="H87" s="194"/>
      <c r="I87" s="195"/>
      <c r="J87" s="200"/>
      <c r="K87" s="237"/>
      <c r="L87" s="224"/>
      <c r="M87" s="239"/>
      <c r="N87" s="240"/>
      <c r="O87" s="241"/>
      <c r="P87" s="203">
        <f t="shared" ref="P87" si="3">+L87*K87</f>
        <v>0</v>
      </c>
    </row>
    <row r="88" spans="1:17" ht="16.149999999999999" customHeight="1" thickBot="1">
      <c r="A88" s="171" t="str">
        <f>IF(J88="","",MAX(A$3:A87)+1)</f>
        <v/>
      </c>
      <c r="B88" s="242"/>
      <c r="C88" s="243"/>
      <c r="D88" s="243"/>
      <c r="E88" s="243"/>
      <c r="F88" s="243"/>
      <c r="G88" s="243"/>
      <c r="H88" s="243"/>
      <c r="I88" s="243"/>
      <c r="J88" s="244"/>
      <c r="K88" s="245"/>
      <c r="L88" s="246"/>
      <c r="M88" s="239"/>
      <c r="N88" s="240"/>
      <c r="O88" s="241"/>
      <c r="P88" s="247"/>
    </row>
    <row r="89" spans="1:17" ht="16.149999999999999" customHeight="1">
      <c r="A89" s="248" t="str">
        <f>IF(J89="","",MAX(A$3:A88)+1)</f>
        <v/>
      </c>
      <c r="B89" s="249" t="s">
        <v>260</v>
      </c>
      <c r="C89" s="173"/>
      <c r="D89" s="173"/>
      <c r="E89" s="173"/>
      <c r="F89" s="173"/>
      <c r="G89" s="173"/>
      <c r="H89" s="173"/>
      <c r="I89" s="250"/>
      <c r="J89" s="251"/>
      <c r="K89" s="252"/>
      <c r="L89" s="253"/>
      <c r="M89" s="254"/>
      <c r="N89" s="255"/>
      <c r="O89" s="255"/>
      <c r="P89" s="256"/>
    </row>
    <row r="90" spans="1:17" s="208" customFormat="1" ht="16.149999999999999" customHeight="1" thickBot="1">
      <c r="A90" s="257" t="str">
        <f>IF(J90="","",MAX(A$3:A89)+1)</f>
        <v/>
      </c>
      <c r="B90" s="258"/>
      <c r="C90" s="259"/>
      <c r="D90" s="259"/>
      <c r="E90" s="259"/>
      <c r="F90" s="259"/>
      <c r="G90" s="259"/>
      <c r="H90" s="259"/>
      <c r="I90" s="260"/>
      <c r="J90" s="261"/>
      <c r="K90" s="262"/>
      <c r="L90" s="263"/>
      <c r="M90" s="264"/>
      <c r="N90" s="265"/>
      <c r="O90" s="266"/>
      <c r="P90" s="267"/>
      <c r="Q90" s="268"/>
    </row>
    <row r="91" spans="1:17" s="208" customFormat="1" ht="16.149999999999999" customHeight="1">
      <c r="A91" s="257" t="str">
        <f>IF(J91="","",MAX(A$3:A90)+1)</f>
        <v/>
      </c>
      <c r="B91" s="269" t="s">
        <v>261</v>
      </c>
      <c r="C91" s="270"/>
      <c r="D91" s="270"/>
      <c r="E91" s="270"/>
      <c r="F91" s="270"/>
      <c r="G91" s="270"/>
      <c r="H91" s="270"/>
      <c r="I91" s="271"/>
      <c r="J91" s="272"/>
      <c r="K91" s="273"/>
      <c r="L91" s="274"/>
      <c r="M91" s="275"/>
      <c r="N91" s="255"/>
      <c r="O91" s="276"/>
      <c r="P91" s="203"/>
    </row>
    <row r="92" spans="1:17" s="208" customFormat="1" ht="8.4499999999999993" customHeight="1">
      <c r="A92" s="257" t="str">
        <f>IF(J92="","",MAX(A$3:A91)+1)</f>
        <v/>
      </c>
      <c r="B92" s="277"/>
      <c r="C92" s="278"/>
      <c r="D92" s="278"/>
      <c r="E92" s="278"/>
      <c r="F92" s="278"/>
      <c r="G92" s="278"/>
      <c r="H92" s="278"/>
      <c r="I92" s="279"/>
      <c r="J92" s="200"/>
      <c r="K92" s="237"/>
      <c r="L92" s="280"/>
      <c r="M92" s="281"/>
      <c r="N92" s="178"/>
      <c r="O92" s="282"/>
      <c r="P92" s="203"/>
    </row>
    <row r="93" spans="1:17" s="160" customFormat="1" ht="16.149999999999999" customHeight="1">
      <c r="A93" s="257" t="str">
        <f>IF(J93="","",MAX(A$3:A92)+1)</f>
        <v/>
      </c>
      <c r="B93" s="283" t="s">
        <v>262</v>
      </c>
      <c r="C93" s="194"/>
      <c r="D93" s="194"/>
      <c r="E93" s="194"/>
      <c r="F93" s="194"/>
      <c r="G93" s="194"/>
      <c r="H93" s="194"/>
      <c r="I93" s="195"/>
      <c r="J93" s="200"/>
      <c r="K93" s="237"/>
      <c r="L93" s="280"/>
      <c r="M93" s="284"/>
      <c r="N93" s="178"/>
      <c r="O93" s="282"/>
      <c r="P93" s="203"/>
    </row>
    <row r="94" spans="1:17" s="160" customFormat="1" ht="16.149999999999999" customHeight="1">
      <c r="A94" s="257" t="str">
        <f>IF(J94="","",MAX(A$3:A93)+1)</f>
        <v/>
      </c>
      <c r="B94" s="236" t="s">
        <v>263</v>
      </c>
      <c r="C94" s="194"/>
      <c r="D94" s="194"/>
      <c r="E94" s="194"/>
      <c r="F94" s="194"/>
      <c r="G94" s="194"/>
      <c r="H94" s="194"/>
      <c r="I94" s="195"/>
      <c r="J94" s="200"/>
      <c r="K94" s="285"/>
      <c r="L94" s="286"/>
      <c r="M94" s="284"/>
      <c r="N94" s="178"/>
      <c r="O94" s="282"/>
      <c r="P94" s="287"/>
    </row>
    <row r="95" spans="1:17" s="208" customFormat="1" ht="16.149999999999999" customHeight="1">
      <c r="A95" s="257">
        <f>IF(J95="","",MAX(A$3:A94)+1)</f>
        <v>46</v>
      </c>
      <c r="B95" s="288" t="s">
        <v>264</v>
      </c>
      <c r="C95" s="194"/>
      <c r="D95" s="194"/>
      <c r="E95" s="194"/>
      <c r="F95" s="194"/>
      <c r="G95" s="194"/>
      <c r="H95" s="194"/>
      <c r="I95" s="195"/>
      <c r="J95" s="200" t="s">
        <v>206</v>
      </c>
      <c r="K95" s="237">
        <v>1</v>
      </c>
      <c r="L95" s="280"/>
      <c r="M95" s="281"/>
      <c r="N95" s="178"/>
      <c r="O95" s="282"/>
      <c r="P95" s="203">
        <f>+L95*K95</f>
        <v>0</v>
      </c>
    </row>
    <row r="96" spans="1:17" s="208" customFormat="1" ht="16.149999999999999" customHeight="1">
      <c r="A96" s="257" t="str">
        <f>IF(J96="","",MAX(A$3:A95)+1)</f>
        <v/>
      </c>
      <c r="B96" s="288" t="s">
        <v>265</v>
      </c>
      <c r="C96" s="194"/>
      <c r="D96" s="194"/>
      <c r="E96" s="194"/>
      <c r="F96" s="194"/>
      <c r="G96" s="194"/>
      <c r="H96" s="194"/>
      <c r="I96" s="195"/>
      <c r="J96" s="200"/>
      <c r="K96" s="237"/>
      <c r="L96" s="280"/>
      <c r="M96" s="281"/>
      <c r="N96" s="178"/>
      <c r="O96" s="282"/>
      <c r="P96" s="203"/>
    </row>
    <row r="97" spans="1:16" s="208" customFormat="1" ht="16.149999999999999" customHeight="1">
      <c r="A97" s="257">
        <f>IF(J97="","",MAX(A$3:A96)+1)</f>
        <v>47</v>
      </c>
      <c r="B97" s="220" t="s">
        <v>266</v>
      </c>
      <c r="C97" s="194"/>
      <c r="D97" s="194"/>
      <c r="E97" s="194"/>
      <c r="F97" s="194"/>
      <c r="G97" s="194"/>
      <c r="H97" s="194"/>
      <c r="I97" s="195"/>
      <c r="J97" s="200" t="s">
        <v>224</v>
      </c>
      <c r="K97" s="237">
        <v>92</v>
      </c>
      <c r="L97" s="280"/>
      <c r="M97" s="284"/>
      <c r="N97" s="178"/>
      <c r="O97" s="282"/>
      <c r="P97" s="203">
        <f>L97*K97</f>
        <v>0</v>
      </c>
    </row>
    <row r="98" spans="1:16" s="208" customFormat="1" ht="16.149999999999999" customHeight="1">
      <c r="A98" s="257">
        <f>IF(J98="","",MAX(A$3:A97)+1)</f>
        <v>48</v>
      </c>
      <c r="B98" s="220" t="s">
        <v>267</v>
      </c>
      <c r="C98" s="194"/>
      <c r="D98" s="194"/>
      <c r="E98" s="194"/>
      <c r="F98" s="194"/>
      <c r="G98" s="194"/>
      <c r="H98" s="194"/>
      <c r="I98" s="195"/>
      <c r="J98" s="200" t="s">
        <v>224</v>
      </c>
      <c r="K98" s="237">
        <v>32</v>
      </c>
      <c r="L98" s="280"/>
      <c r="M98" s="284"/>
      <c r="N98" s="178"/>
      <c r="O98" s="282"/>
      <c r="P98" s="203">
        <f t="shared" ref="P98:P99" si="4">L98*K98</f>
        <v>0</v>
      </c>
    </row>
    <row r="99" spans="1:16" s="208" customFormat="1" ht="16.149999999999999" customHeight="1">
      <c r="A99" s="257">
        <f>IF(J99="","",MAX(A$3:A98)+1)</f>
        <v>49</v>
      </c>
      <c r="B99" s="220" t="s">
        <v>268</v>
      </c>
      <c r="C99" s="194"/>
      <c r="D99" s="194"/>
      <c r="E99" s="194"/>
      <c r="F99" s="194"/>
      <c r="G99" s="194"/>
      <c r="H99" s="194"/>
      <c r="I99" s="195"/>
      <c r="J99" s="200" t="s">
        <v>224</v>
      </c>
      <c r="K99" s="237">
        <v>41</v>
      </c>
      <c r="L99" s="286"/>
      <c r="M99" s="284"/>
      <c r="N99" s="178"/>
      <c r="O99" s="282"/>
      <c r="P99" s="203">
        <f t="shared" si="4"/>
        <v>0</v>
      </c>
    </row>
    <row r="100" spans="1:16" s="208" customFormat="1" ht="16.149999999999999" customHeight="1">
      <c r="A100" s="257" t="str">
        <f>IF(J100="","",MAX(A$3:A99)+1)</f>
        <v/>
      </c>
      <c r="B100" s="288" t="s">
        <v>269</v>
      </c>
      <c r="C100" s="194"/>
      <c r="D100" s="194"/>
      <c r="E100" s="194"/>
      <c r="F100" s="194"/>
      <c r="G100" s="194"/>
      <c r="H100" s="194"/>
      <c r="I100" s="195"/>
      <c r="J100" s="200"/>
      <c r="K100" s="237"/>
      <c r="L100" s="280"/>
      <c r="M100" s="289"/>
      <c r="N100" s="240"/>
      <c r="O100" s="290"/>
      <c r="P100" s="287"/>
    </row>
    <row r="101" spans="1:16" s="208" customFormat="1" ht="16.149999999999999" customHeight="1">
      <c r="A101" s="257">
        <f>IF(J101="","",MAX(A$3:A100)+1)</f>
        <v>50</v>
      </c>
      <c r="B101" s="220" t="s">
        <v>266</v>
      </c>
      <c r="C101" s="194"/>
      <c r="D101" s="194"/>
      <c r="E101" s="194"/>
      <c r="F101" s="194"/>
      <c r="G101" s="194"/>
      <c r="H101" s="194"/>
      <c r="I101" s="195"/>
      <c r="J101" s="200" t="s">
        <v>224</v>
      </c>
      <c r="K101" s="237">
        <v>92</v>
      </c>
      <c r="L101" s="280"/>
      <c r="M101" s="291"/>
      <c r="N101" s="240"/>
      <c r="O101" s="282"/>
      <c r="P101" s="203">
        <f>+L101*K101</f>
        <v>0</v>
      </c>
    </row>
    <row r="102" spans="1:16" s="208" customFormat="1" ht="16.149999999999999" customHeight="1">
      <c r="A102" s="257">
        <f>IF(J102="","",MAX(A$3:A101)+1)</f>
        <v>51</v>
      </c>
      <c r="B102" s="220" t="s">
        <v>267</v>
      </c>
      <c r="C102" s="194"/>
      <c r="D102" s="194"/>
      <c r="E102" s="194"/>
      <c r="F102" s="194"/>
      <c r="G102" s="194"/>
      <c r="H102" s="194"/>
      <c r="I102" s="195"/>
      <c r="J102" s="200" t="s">
        <v>224</v>
      </c>
      <c r="K102" s="237">
        <v>32</v>
      </c>
      <c r="L102" s="280"/>
      <c r="M102" s="292"/>
      <c r="N102" s="240"/>
      <c r="O102" s="282"/>
      <c r="P102" s="287"/>
    </row>
    <row r="103" spans="1:16" s="208" customFormat="1" ht="16.149999999999999" customHeight="1">
      <c r="A103" s="257">
        <f>IF(J103="","",MAX(A$3:A102)+1)</f>
        <v>52</v>
      </c>
      <c r="B103" s="220" t="s">
        <v>268</v>
      </c>
      <c r="C103" s="194"/>
      <c r="D103" s="194"/>
      <c r="E103" s="194"/>
      <c r="F103" s="194"/>
      <c r="G103" s="194"/>
      <c r="H103" s="194"/>
      <c r="I103" s="195"/>
      <c r="J103" s="200" t="s">
        <v>224</v>
      </c>
      <c r="K103" s="237">
        <v>41</v>
      </c>
      <c r="L103" s="286"/>
      <c r="M103" s="292"/>
      <c r="N103" s="240"/>
      <c r="O103" s="282"/>
      <c r="P103" s="203">
        <f>+L103*K103</f>
        <v>0</v>
      </c>
    </row>
    <row r="104" spans="1:16" s="208" customFormat="1" ht="16.149999999999999" customHeight="1">
      <c r="A104" s="257" t="str">
        <f>IF(J104="","",MAX(A$3:A103)+1)</f>
        <v/>
      </c>
      <c r="B104" s="288" t="s">
        <v>270</v>
      </c>
      <c r="C104" s="194"/>
      <c r="D104" s="194"/>
      <c r="E104" s="194"/>
      <c r="F104" s="194"/>
      <c r="G104" s="194"/>
      <c r="H104" s="194"/>
      <c r="I104" s="195"/>
      <c r="J104" s="200"/>
      <c r="K104" s="237"/>
      <c r="L104" s="280"/>
      <c r="M104" s="284"/>
      <c r="N104" s="178"/>
      <c r="O104" s="282"/>
      <c r="P104" s="203">
        <f t="shared" ref="P104:P157" si="5">L104*K104</f>
        <v>0</v>
      </c>
    </row>
    <row r="105" spans="1:16" s="208" customFormat="1" ht="16.149999999999999" customHeight="1">
      <c r="A105" s="257">
        <f>IF(J105="","",MAX(A$3:A104)+1)</f>
        <v>53</v>
      </c>
      <c r="B105" s="220" t="s">
        <v>271</v>
      </c>
      <c r="C105" s="194"/>
      <c r="D105" s="194"/>
      <c r="E105" s="194"/>
      <c r="F105" s="194"/>
      <c r="G105" s="194"/>
      <c r="H105" s="194"/>
      <c r="I105" s="195"/>
      <c r="J105" s="200" t="s">
        <v>272</v>
      </c>
      <c r="K105" s="293">
        <v>4.2</v>
      </c>
      <c r="L105" s="286"/>
      <c r="M105" s="281"/>
      <c r="N105" s="178"/>
      <c r="O105" s="282"/>
      <c r="P105" s="203">
        <f t="shared" si="5"/>
        <v>0</v>
      </c>
    </row>
    <row r="106" spans="1:16" s="160" customFormat="1" ht="16.149999999999999" customHeight="1">
      <c r="A106" s="257">
        <f>IF(J106="","",MAX(A$3:A105)+1)</f>
        <v>54</v>
      </c>
      <c r="B106" s="220" t="s">
        <v>273</v>
      </c>
      <c r="C106" s="194"/>
      <c r="D106" s="194"/>
      <c r="E106" s="194"/>
      <c r="F106" s="194"/>
      <c r="G106" s="194"/>
      <c r="H106" s="194"/>
      <c r="I106" s="195"/>
      <c r="J106" s="200" t="s">
        <v>272</v>
      </c>
      <c r="K106" s="293">
        <v>3.3992</v>
      </c>
      <c r="L106" s="286"/>
      <c r="M106" s="281"/>
      <c r="N106" s="178"/>
      <c r="O106" s="282"/>
      <c r="P106" s="203">
        <f t="shared" si="5"/>
        <v>0</v>
      </c>
    </row>
    <row r="107" spans="1:16" s="208" customFormat="1" ht="16.149999999999999" customHeight="1">
      <c r="A107" s="257" t="str">
        <f>IF(J107="","",MAX(A$3:A106)+1)</f>
        <v/>
      </c>
      <c r="B107" s="288" t="s">
        <v>274</v>
      </c>
      <c r="C107" s="194"/>
      <c r="D107" s="194"/>
      <c r="E107" s="194"/>
      <c r="F107" s="194"/>
      <c r="G107" s="194"/>
      <c r="H107" s="194"/>
      <c r="I107" s="195"/>
      <c r="J107" s="200"/>
      <c r="K107" s="237"/>
      <c r="L107" s="280"/>
      <c r="M107" s="284"/>
      <c r="N107" s="178"/>
      <c r="O107" s="290"/>
      <c r="P107" s="203">
        <f t="shared" si="5"/>
        <v>0</v>
      </c>
    </row>
    <row r="108" spans="1:16" s="208" customFormat="1" ht="16.149999999999999" customHeight="1">
      <c r="A108" s="257">
        <f>IF(J108="","",MAX(A$3:A107)+1)</f>
        <v>55</v>
      </c>
      <c r="B108" s="220" t="s">
        <v>271</v>
      </c>
      <c r="C108" s="194"/>
      <c r="D108" s="194"/>
      <c r="E108" s="194"/>
      <c r="F108" s="194"/>
      <c r="G108" s="194"/>
      <c r="H108" s="194"/>
      <c r="I108" s="195"/>
      <c r="J108" s="200" t="s">
        <v>272</v>
      </c>
      <c r="K108" s="293">
        <v>18</v>
      </c>
      <c r="L108" s="286"/>
      <c r="M108" s="281"/>
      <c r="N108" s="178"/>
      <c r="O108" s="294"/>
      <c r="P108" s="203">
        <f t="shared" si="5"/>
        <v>0</v>
      </c>
    </row>
    <row r="109" spans="1:16" s="160" customFormat="1" ht="16.149999999999999" customHeight="1">
      <c r="A109" s="257">
        <f>IF(J109="","",MAX(A$3:A108)+1)</f>
        <v>56</v>
      </c>
      <c r="B109" s="220" t="s">
        <v>273</v>
      </c>
      <c r="C109" s="194"/>
      <c r="D109" s="194"/>
      <c r="E109" s="194"/>
      <c r="F109" s="194"/>
      <c r="G109" s="194"/>
      <c r="H109" s="194"/>
      <c r="I109" s="195"/>
      <c r="J109" s="200" t="s">
        <v>272</v>
      </c>
      <c r="K109" s="293">
        <v>3</v>
      </c>
      <c r="L109" s="286"/>
      <c r="M109" s="281"/>
      <c r="N109" s="178"/>
      <c r="O109" s="294"/>
      <c r="P109" s="203">
        <f t="shared" si="5"/>
        <v>0</v>
      </c>
    </row>
    <row r="110" spans="1:16" s="160" customFormat="1" ht="26.45" customHeight="1">
      <c r="A110" s="257">
        <f>IF(J110="","",MAX(A$3:A109)+1)</f>
        <v>57</v>
      </c>
      <c r="B110" s="990" t="s">
        <v>275</v>
      </c>
      <c r="C110" s="991"/>
      <c r="D110" s="991"/>
      <c r="E110" s="991"/>
      <c r="F110" s="991"/>
      <c r="G110" s="991"/>
      <c r="H110" s="991"/>
      <c r="I110" s="992"/>
      <c r="J110" s="200" t="s">
        <v>32</v>
      </c>
      <c r="K110" s="237">
        <v>36</v>
      </c>
      <c r="L110" s="286"/>
      <c r="M110" s="281"/>
      <c r="N110" s="178"/>
      <c r="O110" s="294"/>
      <c r="P110" s="203">
        <f t="shared" si="5"/>
        <v>0</v>
      </c>
    </row>
    <row r="111" spans="1:16" s="208" customFormat="1" ht="16.149999999999999" customHeight="1">
      <c r="A111" s="257" t="str">
        <f>IF(J111="","",MAX(A$3:A110)+1)</f>
        <v/>
      </c>
      <c r="B111" s="288" t="s">
        <v>276</v>
      </c>
      <c r="C111" s="194"/>
      <c r="D111" s="194"/>
      <c r="E111" s="194"/>
      <c r="F111" s="194"/>
      <c r="G111" s="194"/>
      <c r="H111" s="194"/>
      <c r="I111" s="195"/>
      <c r="J111" s="200"/>
      <c r="K111" s="237"/>
      <c r="L111" s="280"/>
      <c r="M111" s="281"/>
      <c r="N111" s="178"/>
      <c r="O111" s="294"/>
      <c r="P111" s="203">
        <f t="shared" si="5"/>
        <v>0</v>
      </c>
    </row>
    <row r="112" spans="1:16" s="208" customFormat="1" ht="16.149999999999999" customHeight="1">
      <c r="A112" s="257">
        <f>IF(J112="","",MAX(A$3:A111)+1)</f>
        <v>58</v>
      </c>
      <c r="B112" s="220" t="s">
        <v>277</v>
      </c>
      <c r="C112" s="194"/>
      <c r="D112" s="194"/>
      <c r="E112" s="194"/>
      <c r="F112" s="194"/>
      <c r="G112" s="194"/>
      <c r="H112" s="194"/>
      <c r="I112" s="195"/>
      <c r="J112" s="200" t="s">
        <v>272</v>
      </c>
      <c r="K112" s="293">
        <v>3.25</v>
      </c>
      <c r="L112" s="286"/>
      <c r="M112" s="281"/>
      <c r="N112" s="178"/>
      <c r="O112" s="294"/>
      <c r="P112" s="203">
        <f t="shared" si="5"/>
        <v>0</v>
      </c>
    </row>
    <row r="113" spans="1:16" s="160" customFormat="1" ht="16.149999999999999" customHeight="1">
      <c r="A113" s="257">
        <f>IF(J113="","",MAX(A$3:A112)+1)</f>
        <v>59</v>
      </c>
      <c r="B113" s="220" t="s">
        <v>278</v>
      </c>
      <c r="C113" s="194"/>
      <c r="D113" s="194"/>
      <c r="E113" s="194"/>
      <c r="F113" s="194"/>
      <c r="G113" s="194"/>
      <c r="H113" s="194"/>
      <c r="I113" s="195"/>
      <c r="J113" s="200" t="s">
        <v>272</v>
      </c>
      <c r="K113" s="293">
        <v>0.95</v>
      </c>
      <c r="L113" s="286"/>
      <c r="M113" s="281"/>
      <c r="N113" s="178"/>
      <c r="O113" s="294"/>
      <c r="P113" s="203">
        <f t="shared" si="5"/>
        <v>0</v>
      </c>
    </row>
    <row r="114" spans="1:16" s="208" customFormat="1" ht="16.149999999999999" customHeight="1">
      <c r="A114" s="257" t="str">
        <f>IF(J114="","",MAX(A$3:A113)+1)</f>
        <v/>
      </c>
      <c r="B114" s="288" t="s">
        <v>279</v>
      </c>
      <c r="C114" s="194"/>
      <c r="D114" s="194"/>
      <c r="E114" s="194"/>
      <c r="F114" s="194"/>
      <c r="G114" s="194"/>
      <c r="H114" s="194"/>
      <c r="I114" s="195"/>
      <c r="J114" s="200"/>
      <c r="K114" s="237"/>
      <c r="L114" s="280"/>
      <c r="M114" s="281"/>
      <c r="N114" s="178"/>
      <c r="O114" s="294"/>
      <c r="P114" s="203">
        <f t="shared" si="5"/>
        <v>0</v>
      </c>
    </row>
    <row r="115" spans="1:16" s="208" customFormat="1" ht="16.149999999999999" customHeight="1">
      <c r="A115" s="257">
        <f>IF(J115="","",MAX(A$3:A114)+1)</f>
        <v>60</v>
      </c>
      <c r="B115" s="220" t="s">
        <v>280</v>
      </c>
      <c r="C115" s="194"/>
      <c r="D115" s="194"/>
      <c r="E115" s="194"/>
      <c r="F115" s="194"/>
      <c r="G115" s="194"/>
      <c r="H115" s="194"/>
      <c r="I115" s="195"/>
      <c r="J115" s="200" t="s">
        <v>281</v>
      </c>
      <c r="K115" s="293">
        <v>29</v>
      </c>
      <c r="L115" s="286"/>
      <c r="M115" s="281"/>
      <c r="N115" s="178"/>
      <c r="O115" s="294"/>
      <c r="P115" s="203">
        <f t="shared" si="5"/>
        <v>0</v>
      </c>
    </row>
    <row r="116" spans="1:16" s="160" customFormat="1" ht="16.149999999999999" customHeight="1">
      <c r="A116" s="257">
        <f>IF(J116="","",MAX(A$3:A115)+1)</f>
        <v>61</v>
      </c>
      <c r="B116" s="220" t="s">
        <v>282</v>
      </c>
      <c r="C116" s="194"/>
      <c r="D116" s="194"/>
      <c r="E116" s="194"/>
      <c r="F116" s="194"/>
      <c r="G116" s="194"/>
      <c r="H116" s="194"/>
      <c r="I116" s="195"/>
      <c r="J116" s="200" t="s">
        <v>283</v>
      </c>
      <c r="K116" s="293">
        <v>3.5</v>
      </c>
      <c r="L116" s="286"/>
      <c r="M116" s="281"/>
      <c r="N116" s="178"/>
      <c r="O116" s="294"/>
      <c r="P116" s="203">
        <f t="shared" si="5"/>
        <v>0</v>
      </c>
    </row>
    <row r="117" spans="1:16" s="208" customFormat="1" ht="16.149999999999999" customHeight="1">
      <c r="A117" s="257" t="str">
        <f>IF(J117="","",MAX(A$3:A116)+1)</f>
        <v/>
      </c>
      <c r="B117" s="288" t="s">
        <v>284</v>
      </c>
      <c r="C117" s="194"/>
      <c r="D117" s="194"/>
      <c r="E117" s="194"/>
      <c r="F117" s="194"/>
      <c r="G117" s="194"/>
      <c r="H117" s="194"/>
      <c r="I117" s="195"/>
      <c r="J117" s="200"/>
      <c r="K117" s="237"/>
      <c r="L117" s="280"/>
      <c r="M117" s="281"/>
      <c r="N117" s="178"/>
      <c r="O117" s="294"/>
      <c r="P117" s="203">
        <f t="shared" si="5"/>
        <v>0</v>
      </c>
    </row>
    <row r="118" spans="1:16" s="208" customFormat="1" ht="16.149999999999999" customHeight="1">
      <c r="A118" s="257">
        <f>IF(J118="","",MAX(A$3:A117)+1)</f>
        <v>62</v>
      </c>
      <c r="B118" s="220" t="s">
        <v>271</v>
      </c>
      <c r="C118" s="194"/>
      <c r="D118" s="194"/>
      <c r="E118" s="194"/>
      <c r="F118" s="194"/>
      <c r="G118" s="194"/>
      <c r="H118" s="194"/>
      <c r="I118" s="195"/>
      <c r="J118" s="200" t="s">
        <v>272</v>
      </c>
      <c r="K118" s="293">
        <v>22.2</v>
      </c>
      <c r="L118" s="286"/>
      <c r="M118" s="281"/>
      <c r="N118" s="178"/>
      <c r="O118" s="294"/>
      <c r="P118" s="203">
        <f t="shared" si="5"/>
        <v>0</v>
      </c>
    </row>
    <row r="119" spans="1:16" s="160" customFormat="1" ht="16.149999999999999" customHeight="1">
      <c r="A119" s="257">
        <f>IF(J119="","",MAX(A$3:A118)+1)</f>
        <v>63</v>
      </c>
      <c r="B119" s="220" t="s">
        <v>285</v>
      </c>
      <c r="C119" s="194"/>
      <c r="D119" s="194"/>
      <c r="E119" s="194"/>
      <c r="F119" s="194"/>
      <c r="G119" s="194"/>
      <c r="H119" s="194"/>
      <c r="I119" s="195"/>
      <c r="J119" s="200" t="s">
        <v>272</v>
      </c>
      <c r="K119" s="293">
        <v>7.1</v>
      </c>
      <c r="L119" s="286"/>
      <c r="M119" s="281"/>
      <c r="N119" s="178"/>
      <c r="O119" s="294"/>
      <c r="P119" s="203">
        <f t="shared" si="5"/>
        <v>0</v>
      </c>
    </row>
    <row r="120" spans="1:16" s="208" customFormat="1" ht="16.149999999999999" customHeight="1">
      <c r="A120" s="257">
        <f>IF(J120="","",MAX(A$3:A119)+1)</f>
        <v>64</v>
      </c>
      <c r="B120" s="288" t="s">
        <v>286</v>
      </c>
      <c r="C120" s="194"/>
      <c r="D120" s="194"/>
      <c r="E120" s="194"/>
      <c r="F120" s="194"/>
      <c r="G120" s="194"/>
      <c r="H120" s="194"/>
      <c r="I120" s="195"/>
      <c r="J120" s="200" t="s">
        <v>206</v>
      </c>
      <c r="K120" s="285">
        <v>1</v>
      </c>
      <c r="L120" s="280"/>
      <c r="M120" s="281"/>
      <c r="N120" s="178"/>
      <c r="O120" s="294"/>
      <c r="P120" s="203">
        <f t="shared" si="5"/>
        <v>0</v>
      </c>
    </row>
    <row r="121" spans="1:16" s="208" customFormat="1" ht="16.149999999999999" customHeight="1">
      <c r="A121" s="257">
        <f>IF(J121="","",MAX(A$3:A120)+1)</f>
        <v>65</v>
      </c>
      <c r="B121" s="288" t="s">
        <v>287</v>
      </c>
      <c r="C121" s="194"/>
      <c r="D121" s="194"/>
      <c r="E121" s="194"/>
      <c r="F121" s="194"/>
      <c r="G121" s="194"/>
      <c r="H121" s="194"/>
      <c r="I121" s="195"/>
      <c r="J121" s="200" t="s">
        <v>206</v>
      </c>
      <c r="K121" s="285">
        <v>1</v>
      </c>
      <c r="L121" s="280"/>
      <c r="M121" s="281"/>
      <c r="N121" s="178"/>
      <c r="O121" s="294"/>
      <c r="P121" s="203">
        <f t="shared" si="5"/>
        <v>0</v>
      </c>
    </row>
    <row r="122" spans="1:16" s="208" customFormat="1" ht="16.149999999999999" customHeight="1">
      <c r="A122" s="257">
        <f>IF(J122="","",MAX(A$3:A121)+1)</f>
        <v>66</v>
      </c>
      <c r="B122" s="288" t="s">
        <v>288</v>
      </c>
      <c r="C122" s="295"/>
      <c r="D122" s="194"/>
      <c r="E122" s="194"/>
      <c r="F122" s="194"/>
      <c r="G122" s="194"/>
      <c r="H122" s="194"/>
      <c r="I122" s="195"/>
      <c r="J122" s="200" t="s">
        <v>224</v>
      </c>
      <c r="K122" s="237">
        <v>30</v>
      </c>
      <c r="L122" s="280"/>
      <c r="M122" s="281"/>
      <c r="N122" s="178"/>
      <c r="O122" s="294"/>
      <c r="P122" s="203">
        <f>+L122*K122</f>
        <v>0</v>
      </c>
    </row>
    <row r="123" spans="1:16" s="208" customFormat="1" ht="16.149999999999999" customHeight="1">
      <c r="A123" s="257">
        <f>IF(J123="","",MAX(A$3:A122)+1)</f>
        <v>67</v>
      </c>
      <c r="B123" s="288" t="s">
        <v>289</v>
      </c>
      <c r="C123" s="295"/>
      <c r="D123" s="194"/>
      <c r="E123" s="194"/>
      <c r="F123" s="194"/>
      <c r="G123" s="194"/>
      <c r="H123" s="194"/>
      <c r="I123" s="195"/>
      <c r="J123" s="200" t="s">
        <v>290</v>
      </c>
      <c r="K123" s="237">
        <v>60</v>
      </c>
      <c r="L123" s="280"/>
      <c r="M123" s="281"/>
      <c r="N123" s="178"/>
      <c r="O123" s="282"/>
      <c r="P123" s="203">
        <f>+L123*K123</f>
        <v>0</v>
      </c>
    </row>
    <row r="124" spans="1:16" s="208" customFormat="1" ht="16.149999999999999" customHeight="1">
      <c r="A124" s="257">
        <f>IF(J124="","",MAX(A$3:A123)+1)</f>
        <v>68</v>
      </c>
      <c r="B124" s="288" t="s">
        <v>291</v>
      </c>
      <c r="C124" s="295"/>
      <c r="D124" s="194"/>
      <c r="E124" s="194"/>
      <c r="F124" s="194"/>
      <c r="G124" s="194"/>
      <c r="H124" s="194"/>
      <c r="I124" s="195"/>
      <c r="J124" s="200" t="s">
        <v>230</v>
      </c>
      <c r="K124" s="237">
        <v>10</v>
      </c>
      <c r="L124" s="280"/>
      <c r="M124" s="289"/>
      <c r="N124" s="240"/>
      <c r="O124" s="290"/>
      <c r="P124" s="287"/>
    </row>
    <row r="125" spans="1:16" s="208" customFormat="1" ht="8.4499999999999993" customHeight="1">
      <c r="A125" s="257" t="str">
        <f>IF(J125="","",MAX(A$3:A122)+1)</f>
        <v/>
      </c>
      <c r="B125" s="236"/>
      <c r="C125" s="194"/>
      <c r="D125" s="194"/>
      <c r="E125" s="194"/>
      <c r="F125" s="194"/>
      <c r="G125" s="194"/>
      <c r="H125" s="194"/>
      <c r="I125" s="195"/>
      <c r="J125" s="200"/>
      <c r="K125" s="285"/>
      <c r="L125" s="286"/>
      <c r="M125" s="289"/>
      <c r="N125" s="241"/>
      <c r="O125" s="290"/>
      <c r="P125" s="203">
        <f>+L125*K125</f>
        <v>0</v>
      </c>
    </row>
    <row r="126" spans="1:16" s="160" customFormat="1" ht="16.149999999999999" customHeight="1" collapsed="1">
      <c r="A126" s="257" t="str">
        <f>IF(J126="","",MAX(A$3:A125)+1)</f>
        <v/>
      </c>
      <c r="B126" s="283" t="s">
        <v>292</v>
      </c>
      <c r="C126" s="194"/>
      <c r="D126" s="194"/>
      <c r="E126" s="194"/>
      <c r="F126" s="194"/>
      <c r="G126" s="194"/>
      <c r="H126" s="194"/>
      <c r="I126" s="195"/>
      <c r="J126" s="200"/>
      <c r="K126" s="285"/>
      <c r="L126" s="286"/>
      <c r="M126" s="292"/>
      <c r="N126" s="296"/>
      <c r="O126" s="297"/>
      <c r="P126" s="287"/>
    </row>
    <row r="127" spans="1:16" s="208" customFormat="1" ht="16.149999999999999" customHeight="1">
      <c r="A127" s="257">
        <f>IF(J127="","",MAX(A$3:A126)+1)</f>
        <v>69</v>
      </c>
      <c r="B127" s="288" t="s">
        <v>293</v>
      </c>
      <c r="C127" s="194"/>
      <c r="D127" s="194"/>
      <c r="E127" s="194"/>
      <c r="F127" s="194"/>
      <c r="G127" s="194"/>
      <c r="H127" s="194"/>
      <c r="I127" s="195"/>
      <c r="J127" s="200" t="s">
        <v>294</v>
      </c>
      <c r="K127" s="237">
        <v>800</v>
      </c>
      <c r="L127" s="280"/>
      <c r="M127" s="292"/>
      <c r="N127" s="296"/>
      <c r="O127" s="297"/>
      <c r="P127" s="203">
        <f>+L127*K127</f>
        <v>0</v>
      </c>
    </row>
    <row r="128" spans="1:16" s="208" customFormat="1" ht="16.149999999999999" customHeight="1">
      <c r="A128" s="257">
        <f>IF(J128="","",MAX(A$3:A127)+1)</f>
        <v>70</v>
      </c>
      <c r="B128" s="288" t="s">
        <v>295</v>
      </c>
      <c r="C128" s="194"/>
      <c r="D128" s="194"/>
      <c r="E128" s="194"/>
      <c r="F128" s="194"/>
      <c r="G128" s="194"/>
      <c r="H128" s="194"/>
      <c r="I128" s="195"/>
      <c r="J128" s="200" t="s">
        <v>296</v>
      </c>
      <c r="K128" s="293">
        <v>1</v>
      </c>
      <c r="L128" s="280"/>
      <c r="M128" s="292"/>
      <c r="N128" s="296"/>
      <c r="O128" s="297"/>
      <c r="P128" s="203">
        <f t="shared" ref="P128" si="6">L128*K128</f>
        <v>0</v>
      </c>
    </row>
    <row r="129" spans="1:17" s="208" customFormat="1" ht="16.149999999999999" customHeight="1" thickBot="1">
      <c r="A129" s="257" t="str">
        <f>IF(J129="","",MAX(A$3:A128)+1)</f>
        <v/>
      </c>
      <c r="B129" s="258"/>
      <c r="C129" s="259"/>
      <c r="D129" s="259"/>
      <c r="E129" s="259"/>
      <c r="F129" s="259"/>
      <c r="G129" s="259"/>
      <c r="H129" s="259"/>
      <c r="I129" s="260"/>
      <c r="J129" s="261"/>
      <c r="K129" s="262"/>
      <c r="L129" s="298"/>
      <c r="M129" s="299"/>
      <c r="N129" s="300"/>
      <c r="O129" s="301"/>
      <c r="P129" s="267"/>
      <c r="Q129" s="268"/>
    </row>
    <row r="130" spans="1:17" s="208" customFormat="1" ht="16.149999999999999" customHeight="1">
      <c r="A130" s="302" t="str">
        <f>IF(J130="","",MAX(A$3:A129)+1)</f>
        <v/>
      </c>
      <c r="B130" s="269" t="s">
        <v>297</v>
      </c>
      <c r="C130" s="270"/>
      <c r="D130" s="270"/>
      <c r="E130" s="270"/>
      <c r="F130" s="270"/>
      <c r="G130" s="270"/>
      <c r="H130" s="270"/>
      <c r="I130" s="271"/>
      <c r="J130" s="272"/>
      <c r="K130" s="273"/>
      <c r="L130" s="274"/>
      <c r="M130" s="303"/>
      <c r="N130" s="304"/>
      <c r="O130" s="305"/>
      <c r="P130" s="306"/>
    </row>
    <row r="131" spans="1:17" s="208" customFormat="1" ht="8.4499999999999993" customHeight="1">
      <c r="A131" s="257" t="str">
        <f>IF(J131="","",MAX(A$3:A130)+1)</f>
        <v/>
      </c>
      <c r="B131" s="236"/>
      <c r="C131" s="194"/>
      <c r="D131" s="194"/>
      <c r="E131" s="194"/>
      <c r="F131" s="194"/>
      <c r="G131" s="194"/>
      <c r="H131" s="194"/>
      <c r="I131" s="195"/>
      <c r="J131" s="200"/>
      <c r="K131" s="285"/>
      <c r="L131" s="286"/>
      <c r="M131" s="307"/>
      <c r="N131" s="308"/>
      <c r="O131" s="309"/>
      <c r="P131" s="287"/>
    </row>
    <row r="132" spans="1:17" s="160" customFormat="1" ht="16.149999999999999" customHeight="1" collapsed="1">
      <c r="A132" s="257" t="str">
        <f>IF(J132="","",MAX(A$3:A131)+1)</f>
        <v/>
      </c>
      <c r="B132" s="283" t="s">
        <v>298</v>
      </c>
      <c r="C132" s="194"/>
      <c r="D132" s="194"/>
      <c r="E132" s="194"/>
      <c r="F132" s="194"/>
      <c r="G132" s="194"/>
      <c r="H132" s="194"/>
      <c r="I132" s="195"/>
      <c r="J132" s="200"/>
      <c r="K132" s="285"/>
      <c r="L132" s="286"/>
      <c r="M132" s="310"/>
      <c r="N132" s="308"/>
      <c r="O132" s="309"/>
      <c r="P132" s="287"/>
    </row>
    <row r="133" spans="1:17" ht="15.6" customHeight="1">
      <c r="A133" s="257">
        <f>IF(J133="","",MAX(A$3:A132)+1)</f>
        <v>71</v>
      </c>
      <c r="B133" s="187" t="s">
        <v>299</v>
      </c>
      <c r="C133" s="194"/>
      <c r="D133" s="194"/>
      <c r="E133" s="194"/>
      <c r="F133" s="194"/>
      <c r="G133" s="194"/>
      <c r="H133" s="194"/>
      <c r="I133" s="195"/>
      <c r="J133" s="189" t="s">
        <v>224</v>
      </c>
      <c r="K133" s="311">
        <v>5.6</v>
      </c>
      <c r="L133" s="312"/>
      <c r="M133" s="307"/>
      <c r="N133" s="313"/>
      <c r="O133" s="314"/>
      <c r="P133" s="203">
        <f t="shared" si="5"/>
        <v>0</v>
      </c>
    </row>
    <row r="134" spans="1:17" ht="15.6" customHeight="1">
      <c r="A134" s="257">
        <f>IF(J134="","",MAX(A$3:A133)+1)</f>
        <v>72</v>
      </c>
      <c r="B134" s="187" t="s">
        <v>300</v>
      </c>
      <c r="C134" s="194"/>
      <c r="D134" s="194"/>
      <c r="E134" s="194"/>
      <c r="F134" s="194"/>
      <c r="G134" s="194"/>
      <c r="H134" s="194"/>
      <c r="I134" s="195"/>
      <c r="J134" s="189" t="s">
        <v>206</v>
      </c>
      <c r="K134" s="311">
        <v>1</v>
      </c>
      <c r="L134" s="312"/>
      <c r="M134" s="315"/>
      <c r="N134" s="308"/>
      <c r="O134" s="309"/>
      <c r="P134" s="203">
        <f t="shared" si="5"/>
        <v>0</v>
      </c>
    </row>
    <row r="135" spans="1:17" s="208" customFormat="1" ht="8.4499999999999993" customHeight="1">
      <c r="A135" s="257" t="str">
        <f>IF(J135="","",MAX(A$3:A134)+1)</f>
        <v/>
      </c>
      <c r="B135" s="236"/>
      <c r="C135" s="194"/>
      <c r="D135" s="194"/>
      <c r="E135" s="194"/>
      <c r="F135" s="194"/>
      <c r="G135" s="194"/>
      <c r="H135" s="194"/>
      <c r="I135" s="195"/>
      <c r="J135" s="200"/>
      <c r="K135" s="285"/>
      <c r="L135" s="286"/>
      <c r="M135" s="315"/>
      <c r="N135" s="308"/>
      <c r="O135" s="309"/>
      <c r="P135" s="287"/>
    </row>
    <row r="136" spans="1:17" s="160" customFormat="1" ht="16.149999999999999" customHeight="1" collapsed="1">
      <c r="A136" s="257" t="str">
        <f>IF(J136="","",MAX(A$3:A135)+1)</f>
        <v/>
      </c>
      <c r="B136" s="283" t="s">
        <v>301</v>
      </c>
      <c r="C136" s="194"/>
      <c r="D136" s="194"/>
      <c r="E136" s="194"/>
      <c r="F136" s="194"/>
      <c r="G136" s="194"/>
      <c r="H136" s="194"/>
      <c r="I136" s="195"/>
      <c r="J136" s="200"/>
      <c r="K136" s="285"/>
      <c r="L136" s="286"/>
      <c r="M136" s="315"/>
      <c r="N136" s="308"/>
      <c r="O136" s="309"/>
      <c r="P136" s="287"/>
    </row>
    <row r="137" spans="1:17" ht="15.6" customHeight="1">
      <c r="A137" s="257">
        <f>IF(J137="","",MAX(A$3:A136)+1)</f>
        <v>73</v>
      </c>
      <c r="B137" s="238" t="s">
        <v>302</v>
      </c>
      <c r="C137" s="194"/>
      <c r="D137" s="194"/>
      <c r="E137" s="194"/>
      <c r="F137" s="194"/>
      <c r="G137" s="194"/>
      <c r="H137" s="194"/>
      <c r="I137" s="195"/>
      <c r="J137" s="189" t="s">
        <v>224</v>
      </c>
      <c r="K137" s="311">
        <v>28</v>
      </c>
      <c r="L137" s="312"/>
      <c r="M137" s="316"/>
      <c r="N137" s="219"/>
      <c r="O137" s="317"/>
      <c r="P137" s="203">
        <f t="shared" ref="P137" si="7">L137*K137</f>
        <v>0</v>
      </c>
    </row>
    <row r="138" spans="1:17" ht="15.6" customHeight="1">
      <c r="A138" s="257">
        <f>IF(J138="","",MAX(A$3:A137)+1)</f>
        <v>74</v>
      </c>
      <c r="B138" s="238" t="s">
        <v>303</v>
      </c>
      <c r="C138" s="194"/>
      <c r="D138" s="194"/>
      <c r="E138" s="194"/>
      <c r="F138" s="194"/>
      <c r="G138" s="194"/>
      <c r="H138" s="194"/>
      <c r="I138" s="195"/>
      <c r="J138" s="189" t="s">
        <v>224</v>
      </c>
      <c r="K138" s="311">
        <v>28</v>
      </c>
      <c r="L138" s="312"/>
      <c r="M138" s="316"/>
      <c r="N138" s="219"/>
      <c r="O138" s="317"/>
      <c r="P138" s="203">
        <f>+L138*K138</f>
        <v>0</v>
      </c>
    </row>
    <row r="139" spans="1:17" s="208" customFormat="1" ht="8.4499999999999993" customHeight="1">
      <c r="A139" s="257" t="str">
        <f>IF(J139="","",MAX(A$3:A138)+1)</f>
        <v/>
      </c>
      <c r="B139" s="236"/>
      <c r="C139" s="194"/>
      <c r="D139" s="194"/>
      <c r="E139" s="194"/>
      <c r="F139" s="194"/>
      <c r="G139" s="194"/>
      <c r="H139" s="194"/>
      <c r="I139" s="195"/>
      <c r="J139" s="200"/>
      <c r="K139" s="285"/>
      <c r="L139" s="286"/>
      <c r="M139" s="316"/>
      <c r="N139" s="219"/>
      <c r="O139" s="317"/>
      <c r="P139" s="287"/>
    </row>
    <row r="140" spans="1:17" s="160" customFormat="1" ht="16.149999999999999" customHeight="1" collapsed="1">
      <c r="A140" s="257" t="str">
        <f>IF(J140="","",MAX(A$3:A139)+1)</f>
        <v/>
      </c>
      <c r="B140" s="283" t="s">
        <v>304</v>
      </c>
      <c r="C140" s="194"/>
      <c r="D140" s="194"/>
      <c r="E140" s="194"/>
      <c r="F140" s="194"/>
      <c r="G140" s="194"/>
      <c r="H140" s="194"/>
      <c r="I140" s="195"/>
      <c r="J140" s="200"/>
      <c r="K140" s="285"/>
      <c r="L140" s="286"/>
      <c r="M140" s="316"/>
      <c r="N140" s="219"/>
      <c r="O140" s="317"/>
      <c r="P140" s="287"/>
    </row>
    <row r="141" spans="1:17" s="208" customFormat="1" ht="16.149999999999999" customHeight="1">
      <c r="A141" s="257">
        <f>IF(J141="","",MAX(A$3:A140)+1)</f>
        <v>75</v>
      </c>
      <c r="B141" s="209" t="s">
        <v>305</v>
      </c>
      <c r="C141" s="194"/>
      <c r="D141" s="194"/>
      <c r="E141" s="194"/>
      <c r="F141" s="194"/>
      <c r="G141" s="194"/>
      <c r="H141" s="194"/>
      <c r="I141" s="195"/>
      <c r="J141" s="189" t="s">
        <v>224</v>
      </c>
      <c r="K141" s="212">
        <v>7</v>
      </c>
      <c r="L141" s="286"/>
      <c r="M141" s="316"/>
      <c r="N141" s="219"/>
      <c r="O141" s="317"/>
      <c r="P141" s="203">
        <f t="shared" si="5"/>
        <v>0</v>
      </c>
    </row>
    <row r="142" spans="1:17" ht="25.9" customHeight="1">
      <c r="A142" s="257">
        <f>IF(J142="","",MAX(A$3:A141)+1)</f>
        <v>76</v>
      </c>
      <c r="B142" s="972" t="s">
        <v>306</v>
      </c>
      <c r="C142" s="973"/>
      <c r="D142" s="973"/>
      <c r="E142" s="973"/>
      <c r="F142" s="973"/>
      <c r="G142" s="973"/>
      <c r="H142" s="973"/>
      <c r="I142" s="974"/>
      <c r="J142" s="189" t="s">
        <v>224</v>
      </c>
      <c r="K142" s="212">
        <v>7</v>
      </c>
      <c r="L142" s="286"/>
      <c r="M142" s="316"/>
      <c r="N142" s="219"/>
      <c r="O142" s="317"/>
      <c r="P142" s="203">
        <f t="shared" si="5"/>
        <v>0</v>
      </c>
    </row>
    <row r="143" spans="1:17" s="208" customFormat="1" ht="16.149999999999999" customHeight="1">
      <c r="A143" s="257">
        <f>IF(J143="","",MAX(A$3:A142)+1)</f>
        <v>77</v>
      </c>
      <c r="B143" s="209" t="s">
        <v>307</v>
      </c>
      <c r="C143" s="194"/>
      <c r="D143" s="194"/>
      <c r="E143" s="194"/>
      <c r="F143" s="194"/>
      <c r="G143" s="194"/>
      <c r="H143" s="194"/>
      <c r="I143" s="195"/>
      <c r="J143" s="189" t="s">
        <v>224</v>
      </c>
      <c r="K143" s="212">
        <v>7</v>
      </c>
      <c r="L143" s="286"/>
      <c r="M143" s="316"/>
      <c r="N143" s="219"/>
      <c r="O143" s="317"/>
      <c r="P143" s="203">
        <f t="shared" si="5"/>
        <v>0</v>
      </c>
    </row>
    <row r="144" spans="1:17" s="208" customFormat="1" ht="8.4499999999999993" customHeight="1">
      <c r="A144" s="257" t="str">
        <f>IF(J144="","",MAX(A$3:A143)+1)</f>
        <v/>
      </c>
      <c r="B144" s="236"/>
      <c r="C144" s="194"/>
      <c r="D144" s="194"/>
      <c r="E144" s="194"/>
      <c r="F144" s="194"/>
      <c r="G144" s="194"/>
      <c r="H144" s="194"/>
      <c r="I144" s="195"/>
      <c r="J144" s="200"/>
      <c r="K144" s="285"/>
      <c r="L144" s="286"/>
      <c r="M144" s="316"/>
      <c r="N144" s="219"/>
      <c r="O144" s="317"/>
      <c r="P144" s="203">
        <f t="shared" si="5"/>
        <v>0</v>
      </c>
    </row>
    <row r="145" spans="1:17" s="160" customFormat="1" ht="16.149999999999999" customHeight="1" collapsed="1">
      <c r="A145" s="257" t="str">
        <f>IF(J145="","",MAX(A$3:A144)+1)</f>
        <v/>
      </c>
      <c r="B145" s="283" t="s">
        <v>308</v>
      </c>
      <c r="C145" s="194"/>
      <c r="D145" s="194"/>
      <c r="E145" s="194"/>
      <c r="F145" s="194"/>
      <c r="G145" s="194"/>
      <c r="H145" s="194"/>
      <c r="I145" s="195"/>
      <c r="J145" s="200"/>
      <c r="K145" s="285"/>
      <c r="L145" s="286"/>
      <c r="M145" s="316"/>
      <c r="N145" s="219"/>
      <c r="O145" s="317"/>
      <c r="P145" s="203">
        <f t="shared" si="5"/>
        <v>0</v>
      </c>
    </row>
    <row r="146" spans="1:17" ht="16.149999999999999" customHeight="1">
      <c r="A146" s="257" t="str">
        <f>IF(J146="","",MAX(A$3:A145)+1)</f>
        <v/>
      </c>
      <c r="B146" s="187" t="s">
        <v>309</v>
      </c>
      <c r="C146" s="194"/>
      <c r="D146" s="194"/>
      <c r="E146" s="194"/>
      <c r="F146" s="194"/>
      <c r="G146" s="194"/>
      <c r="H146" s="194"/>
      <c r="I146" s="195"/>
      <c r="J146" s="190"/>
      <c r="K146" s="190"/>
      <c r="L146" s="286"/>
      <c r="M146" s="316"/>
      <c r="N146" s="219"/>
      <c r="O146" s="317"/>
      <c r="P146" s="203">
        <f t="shared" si="5"/>
        <v>0</v>
      </c>
    </row>
    <row r="147" spans="1:17" ht="16.149999999999999" customHeight="1">
      <c r="A147" s="257">
        <f>IF(J147="","",MAX(A$3:A146)+1)</f>
        <v>78</v>
      </c>
      <c r="B147" s="238" t="s">
        <v>310</v>
      </c>
      <c r="C147" s="194"/>
      <c r="D147" s="194"/>
      <c r="E147" s="194"/>
      <c r="F147" s="194"/>
      <c r="G147" s="194"/>
      <c r="H147" s="194"/>
      <c r="I147" s="195"/>
      <c r="J147" s="190" t="s">
        <v>230</v>
      </c>
      <c r="K147" s="190">
        <v>1</v>
      </c>
      <c r="L147" s="286"/>
      <c r="M147" s="316"/>
      <c r="N147" s="219"/>
      <c r="O147" s="317"/>
      <c r="P147" s="203">
        <f t="shared" si="5"/>
        <v>0</v>
      </c>
    </row>
    <row r="148" spans="1:17" s="160" customFormat="1" ht="16.149999999999999" customHeight="1">
      <c r="A148" s="257">
        <f>IF(J148="","",MAX(A$3:A147)+1)</f>
        <v>79</v>
      </c>
      <c r="B148" s="238" t="s">
        <v>311</v>
      </c>
      <c r="C148" s="194"/>
      <c r="D148" s="194"/>
      <c r="E148" s="194"/>
      <c r="F148" s="194"/>
      <c r="G148" s="194"/>
      <c r="H148" s="194"/>
      <c r="I148" s="195"/>
      <c r="J148" s="190" t="s">
        <v>230</v>
      </c>
      <c r="K148" s="190">
        <v>1</v>
      </c>
      <c r="L148" s="286"/>
      <c r="M148" s="316"/>
      <c r="N148" s="219"/>
      <c r="O148" s="317"/>
      <c r="P148" s="203">
        <f t="shared" si="5"/>
        <v>0</v>
      </c>
    </row>
    <row r="149" spans="1:17" s="208" customFormat="1" ht="16.149999999999999" customHeight="1">
      <c r="A149" s="257">
        <f>IF(J149="","",MAX(A$3:A148)+1)</f>
        <v>80</v>
      </c>
      <c r="B149" s="238" t="s">
        <v>312</v>
      </c>
      <c r="C149" s="194"/>
      <c r="D149" s="194"/>
      <c r="E149" s="194"/>
      <c r="F149" s="194"/>
      <c r="G149" s="194"/>
      <c r="H149" s="194"/>
      <c r="I149" s="195"/>
      <c r="J149" s="200" t="s">
        <v>230</v>
      </c>
      <c r="K149" s="285">
        <v>1</v>
      </c>
      <c r="L149" s="286"/>
      <c r="M149" s="316"/>
      <c r="N149" s="219"/>
      <c r="O149" s="317"/>
      <c r="P149" s="203">
        <f t="shared" si="5"/>
        <v>0</v>
      </c>
    </row>
    <row r="150" spans="1:17" s="208" customFormat="1" ht="16.149999999999999" customHeight="1">
      <c r="A150" s="257">
        <f>IF(J150="","",MAX(A$3:A149)+1)</f>
        <v>81</v>
      </c>
      <c r="B150" s="238" t="s">
        <v>313</v>
      </c>
      <c r="C150" s="194"/>
      <c r="D150" s="194"/>
      <c r="E150" s="194"/>
      <c r="F150" s="194"/>
      <c r="G150" s="194"/>
      <c r="H150" s="194"/>
      <c r="I150" s="195"/>
      <c r="J150" s="200" t="s">
        <v>230</v>
      </c>
      <c r="K150" s="285">
        <v>1</v>
      </c>
      <c r="L150" s="286"/>
      <c r="M150" s="316"/>
      <c r="N150" s="219"/>
      <c r="O150" s="317"/>
      <c r="P150" s="203">
        <f t="shared" si="5"/>
        <v>0</v>
      </c>
    </row>
    <row r="151" spans="1:17" s="208" customFormat="1" ht="16.149999999999999" customHeight="1">
      <c r="A151" s="257">
        <f>IF(J151="","",MAX(A$3:A150)+1)</f>
        <v>82</v>
      </c>
      <c r="B151" s="238" t="s">
        <v>314</v>
      </c>
      <c r="C151" s="318"/>
      <c r="D151" s="194"/>
      <c r="E151" s="194" t="s">
        <v>315</v>
      </c>
      <c r="F151" s="194"/>
      <c r="G151" s="194"/>
      <c r="H151" s="194"/>
      <c r="I151" s="195"/>
      <c r="J151" s="200" t="s">
        <v>230</v>
      </c>
      <c r="K151" s="285">
        <v>2</v>
      </c>
      <c r="L151" s="286"/>
      <c r="M151" s="316"/>
      <c r="N151" s="219"/>
      <c r="O151" s="317"/>
      <c r="P151" s="203">
        <f t="shared" si="5"/>
        <v>0</v>
      </c>
    </row>
    <row r="152" spans="1:17" s="208" customFormat="1" ht="8.4499999999999993" customHeight="1">
      <c r="A152" s="257" t="str">
        <f>IF(J152="","",MAX(A$3:A151)+1)</f>
        <v/>
      </c>
      <c r="B152" s="236"/>
      <c r="C152" s="194"/>
      <c r="D152" s="194"/>
      <c r="E152" s="194"/>
      <c r="F152" s="194"/>
      <c r="G152" s="194"/>
      <c r="H152" s="194"/>
      <c r="I152" s="195"/>
      <c r="J152" s="200"/>
      <c r="K152" s="285"/>
      <c r="L152" s="286"/>
      <c r="M152" s="316"/>
      <c r="N152" s="219"/>
      <c r="O152" s="317"/>
      <c r="P152" s="203">
        <f t="shared" si="5"/>
        <v>0</v>
      </c>
    </row>
    <row r="153" spans="1:17" s="160" customFormat="1" ht="16.149999999999999" customHeight="1" collapsed="1">
      <c r="A153" s="257" t="str">
        <f>IF(J153="","",MAX(A$3:A152)+1)</f>
        <v/>
      </c>
      <c r="B153" s="283" t="s">
        <v>316</v>
      </c>
      <c r="C153" s="194"/>
      <c r="D153" s="194"/>
      <c r="E153" s="194"/>
      <c r="F153" s="194"/>
      <c r="G153" s="194"/>
      <c r="H153" s="194"/>
      <c r="I153" s="195"/>
      <c r="J153" s="200"/>
      <c r="K153" s="285"/>
      <c r="L153" s="286"/>
      <c r="M153" s="316"/>
      <c r="N153" s="219"/>
      <c r="O153" s="317"/>
      <c r="P153" s="203">
        <f t="shared" si="5"/>
        <v>0</v>
      </c>
    </row>
    <row r="154" spans="1:17" s="208" customFormat="1" ht="25.15" customHeight="1">
      <c r="A154" s="257">
        <f>IF(J154="","",MAX(A$3:A153)+1)</f>
        <v>83</v>
      </c>
      <c r="B154" s="969" t="s">
        <v>317</v>
      </c>
      <c r="C154" s="970"/>
      <c r="D154" s="970"/>
      <c r="E154" s="970"/>
      <c r="F154" s="970"/>
      <c r="G154" s="970"/>
      <c r="H154" s="970"/>
      <c r="I154" s="971"/>
      <c r="J154" s="200" t="s">
        <v>296</v>
      </c>
      <c r="K154" s="285">
        <v>1</v>
      </c>
      <c r="L154" s="286"/>
      <c r="M154" s="316"/>
      <c r="N154" s="219"/>
      <c r="O154" s="317"/>
      <c r="P154" s="203">
        <f t="shared" si="5"/>
        <v>0</v>
      </c>
    </row>
    <row r="155" spans="1:17" s="208" customFormat="1" ht="18.600000000000001" customHeight="1">
      <c r="A155" s="257">
        <f>IF(J155="","",MAX(A$3:A154)+1)</f>
        <v>84</v>
      </c>
      <c r="B155" s="969" t="s">
        <v>318</v>
      </c>
      <c r="C155" s="970"/>
      <c r="D155" s="970"/>
      <c r="E155" s="970"/>
      <c r="F155" s="970"/>
      <c r="G155" s="970"/>
      <c r="H155" s="970"/>
      <c r="I155" s="971"/>
      <c r="J155" s="200" t="s">
        <v>296</v>
      </c>
      <c r="K155" s="285">
        <v>1</v>
      </c>
      <c r="L155" s="286"/>
      <c r="M155" s="316"/>
      <c r="N155" s="219"/>
      <c r="O155" s="317"/>
      <c r="P155" s="203">
        <f t="shared" si="5"/>
        <v>0</v>
      </c>
    </row>
    <row r="156" spans="1:17" s="208" customFormat="1" ht="18.600000000000001" customHeight="1">
      <c r="A156" s="257">
        <f>IF(J156="","",MAX(A$3:A155)+1)</f>
        <v>85</v>
      </c>
      <c r="B156" s="969" t="s">
        <v>319</v>
      </c>
      <c r="C156" s="970"/>
      <c r="D156" s="970"/>
      <c r="E156" s="970"/>
      <c r="F156" s="970"/>
      <c r="G156" s="970"/>
      <c r="H156" s="970"/>
      <c r="I156" s="971"/>
      <c r="J156" s="200" t="s">
        <v>296</v>
      </c>
      <c r="K156" s="285">
        <v>1</v>
      </c>
      <c r="L156" s="286"/>
      <c r="M156" s="316"/>
      <c r="N156" s="219"/>
      <c r="O156" s="317"/>
      <c r="P156" s="203">
        <f t="shared" si="5"/>
        <v>0</v>
      </c>
    </row>
    <row r="157" spans="1:17" ht="16.149999999999999" customHeight="1">
      <c r="A157" s="257">
        <f>IF(J157="","",MAX(A$3:A156)+1)</f>
        <v>86</v>
      </c>
      <c r="B157" s="238" t="s">
        <v>320</v>
      </c>
      <c r="C157" s="194"/>
      <c r="D157" s="194"/>
      <c r="E157" s="194"/>
      <c r="F157" s="194"/>
      <c r="G157" s="194"/>
      <c r="H157" s="194"/>
      <c r="I157" s="195"/>
      <c r="J157" s="190" t="s">
        <v>321</v>
      </c>
      <c r="K157" s="311">
        <v>40</v>
      </c>
      <c r="L157" s="286"/>
      <c r="M157" s="316"/>
      <c r="N157" s="219"/>
      <c r="O157" s="317"/>
      <c r="P157" s="203">
        <f t="shared" si="5"/>
        <v>0</v>
      </c>
    </row>
    <row r="158" spans="1:17" s="208" customFormat="1" ht="16.149999999999999" customHeight="1" thickBot="1">
      <c r="A158" s="257" t="str">
        <f>IF(J158="","",MAX(A$3:A157)+1)</f>
        <v/>
      </c>
      <c r="B158" s="258"/>
      <c r="C158" s="259"/>
      <c r="D158" s="259"/>
      <c r="E158" s="259"/>
      <c r="F158" s="259"/>
      <c r="G158" s="259"/>
      <c r="H158" s="259"/>
      <c r="I158" s="260"/>
      <c r="J158" s="261"/>
      <c r="K158" s="262"/>
      <c r="L158" s="298"/>
      <c r="M158" s="319"/>
      <c r="N158" s="320"/>
      <c r="O158" s="321"/>
      <c r="P158" s="267"/>
      <c r="Q158" s="268"/>
    </row>
    <row r="159" spans="1:17" s="208" customFormat="1" ht="16.149999999999999" customHeight="1">
      <c r="A159" s="257" t="str">
        <f>IF(J159="","",MAX(A$3:A158)+1)</f>
        <v/>
      </c>
      <c r="B159" s="269" t="s">
        <v>322</v>
      </c>
      <c r="C159" s="270"/>
      <c r="D159" s="270"/>
      <c r="E159" s="270"/>
      <c r="F159" s="270"/>
      <c r="G159" s="270"/>
      <c r="H159" s="270"/>
      <c r="I159" s="271"/>
      <c r="J159" s="272"/>
      <c r="K159" s="273"/>
      <c r="L159" s="274"/>
      <c r="M159" s="322"/>
      <c r="N159" s="323"/>
      <c r="O159" s="324"/>
      <c r="P159" s="306"/>
    </row>
    <row r="160" spans="1:17" s="208" customFormat="1" ht="8.4499999999999993" customHeight="1">
      <c r="A160" s="257" t="str">
        <f>IF(J160="","",MAX(A$3:A159)+1)</f>
        <v/>
      </c>
      <c r="B160" s="236"/>
      <c r="C160" s="194"/>
      <c r="D160" s="194"/>
      <c r="E160" s="194"/>
      <c r="F160" s="194"/>
      <c r="G160" s="194"/>
      <c r="H160" s="194"/>
      <c r="I160" s="195"/>
      <c r="J160" s="200"/>
      <c r="K160" s="285"/>
      <c r="L160" s="286"/>
      <c r="M160" s="316"/>
      <c r="N160" s="219"/>
      <c r="O160" s="317"/>
      <c r="P160" s="287"/>
    </row>
    <row r="161" spans="1:16" s="160" customFormat="1" ht="16.149999999999999" customHeight="1" collapsed="1">
      <c r="A161" s="257" t="str">
        <f>IF(J161="","",MAX(A$3:A160)+1)</f>
        <v/>
      </c>
      <c r="B161" s="283" t="s">
        <v>298</v>
      </c>
      <c r="C161" s="194"/>
      <c r="D161" s="194"/>
      <c r="E161" s="194"/>
      <c r="F161" s="194"/>
      <c r="G161" s="194"/>
      <c r="H161" s="194"/>
      <c r="I161" s="195"/>
      <c r="J161" s="200"/>
      <c r="K161" s="285"/>
      <c r="L161" s="286"/>
      <c r="M161" s="316"/>
      <c r="N161" s="219"/>
      <c r="O161" s="317"/>
      <c r="P161" s="287"/>
    </row>
    <row r="162" spans="1:16" s="160" customFormat="1" ht="28.15" customHeight="1">
      <c r="A162" s="257" t="str">
        <f>IF(J162="","",MAX(A$3:A161)+1)</f>
        <v/>
      </c>
      <c r="B162" s="966" t="s">
        <v>323</v>
      </c>
      <c r="C162" s="967"/>
      <c r="D162" s="967"/>
      <c r="E162" s="967"/>
      <c r="F162" s="967"/>
      <c r="G162" s="967"/>
      <c r="H162" s="967"/>
      <c r="I162" s="968"/>
      <c r="J162" s="200"/>
      <c r="K162" s="285"/>
      <c r="L162" s="286"/>
      <c r="M162" s="316"/>
      <c r="N162" s="219"/>
      <c r="O162" s="317"/>
      <c r="P162" s="287"/>
    </row>
    <row r="163" spans="1:16" ht="15.6" customHeight="1">
      <c r="A163" s="257">
        <f>IF(J163="","",MAX(A$3:A162)+1)</f>
        <v>87</v>
      </c>
      <c r="B163" s="238" t="s">
        <v>324</v>
      </c>
      <c r="C163" s="194"/>
      <c r="D163" s="194"/>
      <c r="E163" s="194"/>
      <c r="F163" s="194"/>
      <c r="G163" s="194"/>
      <c r="H163" s="194"/>
      <c r="I163" s="195"/>
      <c r="J163" s="189" t="s">
        <v>206</v>
      </c>
      <c r="K163" s="325">
        <v>1</v>
      </c>
      <c r="L163" s="312"/>
      <c r="M163" s="316"/>
      <c r="N163" s="219"/>
      <c r="O163" s="317"/>
      <c r="P163" s="203">
        <f t="shared" ref="P163:P167" si="8">L163*K163</f>
        <v>0</v>
      </c>
    </row>
    <row r="164" spans="1:16" ht="15.6" customHeight="1">
      <c r="A164" s="257">
        <f>IF(J164="","",MAX(A$3:A163)+1)</f>
        <v>88</v>
      </c>
      <c r="B164" s="238" t="s">
        <v>325</v>
      </c>
      <c r="C164" s="194"/>
      <c r="D164" s="194"/>
      <c r="E164" s="194"/>
      <c r="F164" s="194"/>
      <c r="G164" s="194"/>
      <c r="H164" s="194"/>
      <c r="I164" s="195"/>
      <c r="J164" s="189" t="s">
        <v>224</v>
      </c>
      <c r="K164" s="311">
        <v>16.5</v>
      </c>
      <c r="L164" s="312"/>
      <c r="M164" s="316"/>
      <c r="N164" s="219"/>
      <c r="O164" s="317"/>
      <c r="P164" s="203">
        <f t="shared" si="8"/>
        <v>0</v>
      </c>
    </row>
    <row r="165" spans="1:16" ht="15.6" customHeight="1">
      <c r="A165" s="257">
        <f>IF(J165="","",MAX(A$3:A164)+1)</f>
        <v>89</v>
      </c>
      <c r="B165" s="238" t="s">
        <v>326</v>
      </c>
      <c r="C165" s="194"/>
      <c r="D165" s="194"/>
      <c r="E165" s="194"/>
      <c r="F165" s="194"/>
      <c r="G165" s="194"/>
      <c r="H165" s="194"/>
      <c r="I165" s="195"/>
      <c r="J165" s="189" t="s">
        <v>206</v>
      </c>
      <c r="K165" s="325">
        <v>1</v>
      </c>
      <c r="L165" s="312"/>
      <c r="M165" s="316"/>
      <c r="N165" s="219"/>
      <c r="O165" s="317"/>
      <c r="P165" s="203">
        <f t="shared" si="8"/>
        <v>0</v>
      </c>
    </row>
    <row r="166" spans="1:16" ht="15.6" customHeight="1">
      <c r="A166" s="257">
        <f>IF(J166="","",MAX(A$3:A165)+1)</f>
        <v>90</v>
      </c>
      <c r="B166" s="238" t="s">
        <v>327</v>
      </c>
      <c r="C166" s="194"/>
      <c r="D166" s="194"/>
      <c r="E166" s="194"/>
      <c r="F166" s="194"/>
      <c r="G166" s="194"/>
      <c r="H166" s="194"/>
      <c r="I166" s="195"/>
      <c r="J166" s="189" t="s">
        <v>206</v>
      </c>
      <c r="K166" s="325">
        <v>1</v>
      </c>
      <c r="L166" s="312"/>
      <c r="M166" s="316"/>
      <c r="N166" s="219"/>
      <c r="O166" s="317"/>
      <c r="P166" s="203">
        <f t="shared" si="8"/>
        <v>0</v>
      </c>
    </row>
    <row r="167" spans="1:16" ht="15.6" customHeight="1">
      <c r="A167" s="257">
        <f>IF(J167="","",MAX(A$3:A166)+1)</f>
        <v>91</v>
      </c>
      <c r="B167" s="238" t="s">
        <v>328</v>
      </c>
      <c r="C167" s="194"/>
      <c r="D167" s="194"/>
      <c r="E167" s="194"/>
      <c r="F167" s="194"/>
      <c r="G167" s="194"/>
      <c r="H167" s="194"/>
      <c r="I167" s="195"/>
      <c r="J167" s="189" t="s">
        <v>224</v>
      </c>
      <c r="K167" s="311">
        <v>16.5</v>
      </c>
      <c r="L167" s="312"/>
      <c r="M167" s="316"/>
      <c r="N167" s="219"/>
      <c r="O167" s="317"/>
      <c r="P167" s="203">
        <f t="shared" si="8"/>
        <v>0</v>
      </c>
    </row>
    <row r="168" spans="1:16" s="208" customFormat="1" ht="8.4499999999999993" customHeight="1">
      <c r="A168" s="257" t="str">
        <f>IF(J168="","",MAX(A$3:A167)+1)</f>
        <v/>
      </c>
      <c r="B168" s="236"/>
      <c r="C168" s="194"/>
      <c r="D168" s="194"/>
      <c r="E168" s="194"/>
      <c r="F168" s="194"/>
      <c r="G168" s="194"/>
      <c r="H168" s="194"/>
      <c r="I168" s="195"/>
      <c r="J168" s="200"/>
      <c r="K168" s="285"/>
      <c r="L168" s="286"/>
      <c r="M168" s="316"/>
      <c r="N168" s="219"/>
      <c r="O168" s="317"/>
      <c r="P168" s="287"/>
    </row>
    <row r="169" spans="1:16" s="160" customFormat="1" ht="16.149999999999999" customHeight="1" collapsed="1">
      <c r="A169" s="257" t="str">
        <f>IF(J169="","",MAX(A$3:A168)+1)</f>
        <v/>
      </c>
      <c r="B169" s="283" t="s">
        <v>329</v>
      </c>
      <c r="C169" s="194"/>
      <c r="D169" s="194"/>
      <c r="E169" s="194"/>
      <c r="F169" s="194"/>
      <c r="G169" s="194"/>
      <c r="H169" s="194"/>
      <c r="I169" s="195"/>
      <c r="J169" s="200"/>
      <c r="K169" s="285"/>
      <c r="L169" s="286"/>
      <c r="M169" s="316"/>
      <c r="N169" s="219"/>
      <c r="O169" s="317"/>
      <c r="P169" s="287"/>
    </row>
    <row r="170" spans="1:16" s="160" customFormat="1" ht="16.149999999999999" customHeight="1">
      <c r="A170" s="257" t="str">
        <f>IF(J170="","",MAX(A$3:A169)+1)</f>
        <v/>
      </c>
      <c r="B170" s="283" t="s">
        <v>330</v>
      </c>
      <c r="C170" s="194"/>
      <c r="D170" s="194"/>
      <c r="E170" s="194"/>
      <c r="F170" s="194"/>
      <c r="G170" s="194"/>
      <c r="H170" s="194"/>
      <c r="I170" s="195"/>
      <c r="J170" s="200"/>
      <c r="K170" s="285"/>
      <c r="L170" s="286"/>
      <c r="M170" s="316"/>
      <c r="N170" s="219"/>
      <c r="O170" s="317"/>
      <c r="P170" s="287"/>
    </row>
    <row r="171" spans="1:16" ht="15.6" customHeight="1">
      <c r="A171" s="257">
        <f>IF(J171="","",MAX(A$3:A170)+1)</f>
        <v>92</v>
      </c>
      <c r="B171" s="238" t="s">
        <v>331</v>
      </c>
      <c r="C171" s="194"/>
      <c r="D171" s="194"/>
      <c r="E171" s="194"/>
      <c r="F171" s="194"/>
      <c r="G171" s="194"/>
      <c r="H171" s="194"/>
      <c r="I171" s="195"/>
      <c r="J171" s="189" t="s">
        <v>230</v>
      </c>
      <c r="K171" s="325">
        <v>5</v>
      </c>
      <c r="L171" s="312"/>
      <c r="M171" s="316"/>
      <c r="N171" s="219"/>
      <c r="O171" s="317"/>
      <c r="P171" s="203">
        <f t="shared" ref="P171:P172" si="9">L171*K171</f>
        <v>0</v>
      </c>
    </row>
    <row r="172" spans="1:16" ht="15.6" customHeight="1">
      <c r="A172" s="257">
        <f>IF(J172="","",MAX(A$3:A171)+1)</f>
        <v>93</v>
      </c>
      <c r="B172" s="238" t="s">
        <v>332</v>
      </c>
      <c r="C172" s="194"/>
      <c r="D172" s="194"/>
      <c r="E172" s="194"/>
      <c r="F172" s="194"/>
      <c r="G172" s="194"/>
      <c r="H172" s="194"/>
      <c r="I172" s="195"/>
      <c r="J172" s="189" t="s">
        <v>230</v>
      </c>
      <c r="K172" s="325">
        <v>5</v>
      </c>
      <c r="L172" s="312"/>
      <c r="M172" s="316"/>
      <c r="N172" s="219"/>
      <c r="O172" s="317"/>
      <c r="P172" s="203">
        <f t="shared" si="9"/>
        <v>0</v>
      </c>
    </row>
    <row r="173" spans="1:16" ht="16.149999999999999" customHeight="1">
      <c r="A173" s="257">
        <f>IF(J173="","",MAX(A$3:A172)+1)</f>
        <v>94</v>
      </c>
      <c r="B173" s="238" t="s">
        <v>333</v>
      </c>
      <c r="C173" s="194"/>
      <c r="D173" s="194"/>
      <c r="E173" s="194"/>
      <c r="F173" s="194"/>
      <c r="G173" s="194"/>
      <c r="H173" s="194"/>
      <c r="I173" s="195"/>
      <c r="J173" s="326" t="s">
        <v>334</v>
      </c>
      <c r="K173" s="325"/>
      <c r="L173" s="312"/>
      <c r="M173" s="316"/>
      <c r="N173" s="219"/>
      <c r="O173" s="317"/>
      <c r="P173" s="203"/>
    </row>
    <row r="174" spans="1:16" s="208" customFormat="1" ht="8.4499999999999993" customHeight="1">
      <c r="A174" s="257" t="str">
        <f>IF(J174="","",MAX(A$3:A173)+1)</f>
        <v/>
      </c>
      <c r="B174" s="236"/>
      <c r="C174" s="194"/>
      <c r="D174" s="194"/>
      <c r="E174" s="194"/>
      <c r="F174" s="194"/>
      <c r="G174" s="194"/>
      <c r="H174" s="194"/>
      <c r="I174" s="195"/>
      <c r="J174" s="200"/>
      <c r="K174" s="285"/>
      <c r="L174" s="286"/>
      <c r="M174" s="316"/>
      <c r="N174" s="219"/>
      <c r="O174" s="317"/>
      <c r="P174" s="287"/>
    </row>
    <row r="175" spans="1:16" s="160" customFormat="1" ht="16.149999999999999" customHeight="1" collapsed="1">
      <c r="A175" s="257" t="str">
        <f>IF(J175="","",MAX(A$3:A174)+1)</f>
        <v/>
      </c>
      <c r="B175" s="283" t="s">
        <v>301</v>
      </c>
      <c r="C175" s="194"/>
      <c r="D175" s="194"/>
      <c r="E175" s="194"/>
      <c r="F175" s="194"/>
      <c r="G175" s="194"/>
      <c r="H175" s="194"/>
      <c r="I175" s="195"/>
      <c r="J175" s="200"/>
      <c r="K175" s="285"/>
      <c r="L175" s="286"/>
      <c r="M175" s="316"/>
      <c r="N175" s="219"/>
      <c r="O175" s="317"/>
      <c r="P175" s="287"/>
    </row>
    <row r="176" spans="1:16" ht="15.6" customHeight="1">
      <c r="A176" s="257">
        <f>IF(J176="","",MAX(A$3:A175)+1)</f>
        <v>95</v>
      </c>
      <c r="B176" s="238" t="s">
        <v>302</v>
      </c>
      <c r="C176" s="194"/>
      <c r="D176" s="194"/>
      <c r="E176" s="194"/>
      <c r="F176" s="194"/>
      <c r="G176" s="194"/>
      <c r="H176" s="194"/>
      <c r="I176" s="195"/>
      <c r="J176" s="189" t="s">
        <v>224</v>
      </c>
      <c r="K176" s="311">
        <v>35</v>
      </c>
      <c r="L176" s="312"/>
      <c r="M176" s="316"/>
      <c r="N176" s="219"/>
      <c r="O176" s="317"/>
      <c r="P176" s="203">
        <f t="shared" ref="P176" si="10">L176*K176</f>
        <v>0</v>
      </c>
    </row>
    <row r="177" spans="1:17" ht="15.6" customHeight="1">
      <c r="A177" s="257">
        <f>IF(J177="","",MAX(A$3:A176)+1)</f>
        <v>96</v>
      </c>
      <c r="B177" s="238" t="s">
        <v>303</v>
      </c>
      <c r="C177" s="194"/>
      <c r="D177" s="194"/>
      <c r="E177" s="194"/>
      <c r="F177" s="194"/>
      <c r="G177" s="194"/>
      <c r="H177" s="194"/>
      <c r="I177" s="195"/>
      <c r="J177" s="189" t="s">
        <v>224</v>
      </c>
      <c r="K177" s="311">
        <v>35</v>
      </c>
      <c r="L177" s="312"/>
      <c r="M177" s="316"/>
      <c r="N177" s="219"/>
      <c r="O177" s="317"/>
      <c r="P177" s="203">
        <f>+L177*K177</f>
        <v>0</v>
      </c>
    </row>
    <row r="178" spans="1:17" s="208" customFormat="1" ht="8.4499999999999993" customHeight="1">
      <c r="A178" s="257" t="str">
        <f>IF(J178="","",MAX(A$3:A177)+1)</f>
        <v/>
      </c>
      <c r="B178" s="236"/>
      <c r="C178" s="194"/>
      <c r="D178" s="194"/>
      <c r="E178" s="194"/>
      <c r="F178" s="194"/>
      <c r="G178" s="194"/>
      <c r="H178" s="194"/>
      <c r="I178" s="195"/>
      <c r="J178" s="200"/>
      <c r="K178" s="285"/>
      <c r="L178" s="286"/>
      <c r="M178" s="316"/>
      <c r="N178" s="219"/>
      <c r="O178" s="317"/>
      <c r="P178" s="287"/>
    </row>
    <row r="179" spans="1:17" s="160" customFormat="1" ht="16.149999999999999" customHeight="1" collapsed="1">
      <c r="A179" s="257" t="str">
        <f>IF(J179="","",MAX(A$3:A178)+1)</f>
        <v/>
      </c>
      <c r="B179" s="283" t="s">
        <v>304</v>
      </c>
      <c r="C179" s="194" t="s">
        <v>335</v>
      </c>
      <c r="D179" s="194"/>
      <c r="E179" s="194"/>
      <c r="F179" s="194"/>
      <c r="G179" s="194"/>
      <c r="H179" s="194"/>
      <c r="I179" s="195"/>
      <c r="J179" s="200"/>
      <c r="K179" s="285"/>
      <c r="L179" s="286"/>
      <c r="M179" s="316"/>
      <c r="N179" s="219"/>
      <c r="O179" s="317"/>
      <c r="P179" s="287"/>
    </row>
    <row r="180" spans="1:17" s="208" customFormat="1" ht="16.149999999999999" customHeight="1">
      <c r="A180" s="257">
        <f>IF(J180="","",MAX(A$3:A179)+1)</f>
        <v>97</v>
      </c>
      <c r="B180" s="209" t="s">
        <v>336</v>
      </c>
      <c r="C180" s="194"/>
      <c r="D180" s="194"/>
      <c r="E180" s="194"/>
      <c r="F180" s="194"/>
      <c r="G180" s="194"/>
      <c r="H180" s="194"/>
      <c r="I180" s="195"/>
      <c r="J180" s="189" t="s">
        <v>224</v>
      </c>
      <c r="K180" s="212">
        <v>16.5</v>
      </c>
      <c r="L180" s="286"/>
      <c r="M180" s="316"/>
      <c r="N180" s="219"/>
      <c r="O180" s="317"/>
      <c r="P180" s="203">
        <f t="shared" ref="P180:P182" si="11">L180*K180</f>
        <v>0</v>
      </c>
    </row>
    <row r="181" spans="1:17" ht="16.149999999999999" customHeight="1">
      <c r="A181" s="257">
        <f>IF(J181="","",MAX(A$3:A180)+1)</f>
        <v>98</v>
      </c>
      <c r="B181" s="214" t="s">
        <v>337</v>
      </c>
      <c r="C181" s="194"/>
      <c r="D181" s="194"/>
      <c r="E181" s="327"/>
      <c r="F181" s="194"/>
      <c r="G181" s="194"/>
      <c r="H181" s="194"/>
      <c r="I181" s="195"/>
      <c r="J181" s="189" t="s">
        <v>224</v>
      </c>
      <c r="K181" s="212">
        <v>16.5</v>
      </c>
      <c r="L181" s="286"/>
      <c r="M181" s="316"/>
      <c r="N181" s="219"/>
      <c r="O181" s="317"/>
      <c r="P181" s="203">
        <f t="shared" si="11"/>
        <v>0</v>
      </c>
    </row>
    <row r="182" spans="1:17" s="208" customFormat="1" ht="16.149999999999999" customHeight="1">
      <c r="A182" s="257">
        <f>IF(J182="","",MAX(A$3:A181)+1)</f>
        <v>99</v>
      </c>
      <c r="B182" s="209" t="s">
        <v>338</v>
      </c>
      <c r="C182" s="194"/>
      <c r="D182" s="194"/>
      <c r="E182" s="194"/>
      <c r="F182" s="194"/>
      <c r="G182" s="194"/>
      <c r="H182" s="194"/>
      <c r="I182" s="195"/>
      <c r="J182" s="189" t="s">
        <v>224</v>
      </c>
      <c r="K182" s="212">
        <v>16.5</v>
      </c>
      <c r="L182" s="286"/>
      <c r="M182" s="316"/>
      <c r="N182" s="219"/>
      <c r="O182" s="317"/>
      <c r="P182" s="203">
        <f t="shared" si="11"/>
        <v>0</v>
      </c>
    </row>
    <row r="183" spans="1:17" s="208" customFormat="1" ht="8.4499999999999993" customHeight="1">
      <c r="A183" s="257" t="str">
        <f>IF(J183="","",MAX(A$3:A182)+1)</f>
        <v/>
      </c>
      <c r="B183" s="236"/>
      <c r="C183" s="194"/>
      <c r="D183" s="194"/>
      <c r="E183" s="194"/>
      <c r="F183" s="194"/>
      <c r="G183" s="194"/>
      <c r="H183" s="194"/>
      <c r="I183" s="195"/>
      <c r="J183" s="200"/>
      <c r="K183" s="285"/>
      <c r="L183" s="286"/>
      <c r="M183" s="316"/>
      <c r="N183" s="219"/>
      <c r="O183" s="317"/>
      <c r="P183" s="287"/>
    </row>
    <row r="184" spans="1:17" s="160" customFormat="1" ht="16.149999999999999" customHeight="1" collapsed="1">
      <c r="A184" s="257" t="str">
        <f>IF(J184="","",MAX(A$3:A183)+1)</f>
        <v/>
      </c>
      <c r="B184" s="283" t="s">
        <v>339</v>
      </c>
      <c r="C184" s="194"/>
      <c r="D184" s="194"/>
      <c r="E184" s="194"/>
      <c r="F184" s="194"/>
      <c r="G184" s="194"/>
      <c r="H184" s="194"/>
      <c r="I184" s="195"/>
      <c r="J184" s="200"/>
      <c r="K184" s="285"/>
      <c r="L184" s="286"/>
      <c r="M184" s="316"/>
      <c r="N184" s="219"/>
      <c r="O184" s="317"/>
      <c r="P184" s="287"/>
    </row>
    <row r="185" spans="1:17" s="208" customFormat="1" ht="28.15" customHeight="1">
      <c r="A185" s="257">
        <f>IF(J185="","",MAX(A$3:A184)+1)</f>
        <v>100</v>
      </c>
      <c r="B185" s="972" t="s">
        <v>340</v>
      </c>
      <c r="C185" s="973"/>
      <c r="D185" s="973"/>
      <c r="E185" s="973"/>
      <c r="F185" s="973"/>
      <c r="G185" s="973"/>
      <c r="H185" s="973"/>
      <c r="I185" s="974"/>
      <c r="J185" s="189" t="s">
        <v>296</v>
      </c>
      <c r="K185" s="201">
        <v>1</v>
      </c>
      <c r="L185" s="286"/>
      <c r="M185" s="316"/>
      <c r="N185" s="219"/>
      <c r="O185" s="317"/>
      <c r="P185" s="203">
        <f t="shared" ref="P185:P186" si="12">L185*K185</f>
        <v>0</v>
      </c>
    </row>
    <row r="186" spans="1:17" s="208" customFormat="1" ht="28.15" customHeight="1">
      <c r="A186" s="257">
        <f>IF(J186="","",MAX(A$3:A185)+1)</f>
        <v>101</v>
      </c>
      <c r="B186" s="972" t="s">
        <v>341</v>
      </c>
      <c r="C186" s="973"/>
      <c r="D186" s="973"/>
      <c r="E186" s="973"/>
      <c r="F186" s="973"/>
      <c r="G186" s="973"/>
      <c r="H186" s="973"/>
      <c r="I186" s="974"/>
      <c r="J186" s="189" t="s">
        <v>296</v>
      </c>
      <c r="K186" s="201">
        <v>1</v>
      </c>
      <c r="L186" s="286"/>
      <c r="M186" s="316"/>
      <c r="N186" s="219"/>
      <c r="O186" s="317"/>
      <c r="P186" s="203">
        <f t="shared" si="12"/>
        <v>0</v>
      </c>
    </row>
    <row r="187" spans="1:17" s="208" customFormat="1" ht="16.149999999999999" customHeight="1" thickBot="1">
      <c r="A187" s="257" t="str">
        <f>IF(J187="","",MAX(A$3:A185)+1)</f>
        <v/>
      </c>
      <c r="B187" s="258"/>
      <c r="C187" s="259"/>
      <c r="D187" s="259"/>
      <c r="E187" s="259"/>
      <c r="F187" s="259"/>
      <c r="G187" s="259"/>
      <c r="H187" s="259"/>
      <c r="I187" s="260"/>
      <c r="J187" s="261"/>
      <c r="K187" s="262"/>
      <c r="L187" s="298"/>
      <c r="M187" s="319"/>
      <c r="N187" s="320"/>
      <c r="O187" s="321"/>
      <c r="P187" s="267"/>
      <c r="Q187" s="268"/>
    </row>
    <row r="188" spans="1:17" s="208" customFormat="1" ht="18" customHeight="1">
      <c r="A188" s="257" t="str">
        <f>IF(J188="","",MAX(A$3:A187)+1)</f>
        <v/>
      </c>
      <c r="B188" s="269" t="s">
        <v>342</v>
      </c>
      <c r="C188" s="270"/>
      <c r="D188" s="270"/>
      <c r="E188" s="270"/>
      <c r="F188" s="270"/>
      <c r="G188" s="270"/>
      <c r="H188" s="270"/>
      <c r="I188" s="271"/>
      <c r="J188" s="328"/>
      <c r="K188" s="329"/>
      <c r="L188" s="330"/>
      <c r="M188" s="331"/>
      <c r="N188" s="332"/>
      <c r="O188" s="333"/>
      <c r="P188" s="334"/>
    </row>
    <row r="189" spans="1:17" s="208" customFormat="1" ht="8.4499999999999993" customHeight="1">
      <c r="A189" s="257" t="str">
        <f>IF(J189="","",MAX(A$3:A188)+1)</f>
        <v/>
      </c>
      <c r="B189" s="277"/>
      <c r="C189" s="278"/>
      <c r="D189" s="278"/>
      <c r="E189" s="278"/>
      <c r="F189" s="278"/>
      <c r="G189" s="278"/>
      <c r="H189" s="278"/>
      <c r="I189" s="279"/>
      <c r="J189" s="335"/>
      <c r="K189" s="336"/>
      <c r="L189" s="337"/>
      <c r="M189" s="315"/>
      <c r="N189" s="308"/>
      <c r="O189" s="309"/>
      <c r="P189" s="338"/>
    </row>
    <row r="190" spans="1:17" ht="15.6" customHeight="1">
      <c r="A190" s="257" t="str">
        <f>IF(J190="","",MAX(A$3:A189)+1)</f>
        <v/>
      </c>
      <c r="B190" s="339" t="s">
        <v>343</v>
      </c>
      <c r="C190" s="278"/>
      <c r="D190" s="278"/>
      <c r="E190" s="278"/>
      <c r="F190" s="278"/>
      <c r="G190" s="278"/>
      <c r="H190" s="278"/>
      <c r="I190" s="279"/>
      <c r="J190" s="340"/>
      <c r="K190" s="341"/>
      <c r="L190" s="342"/>
      <c r="M190" s="315"/>
      <c r="N190" s="308"/>
      <c r="O190" s="309"/>
      <c r="P190" s="343"/>
    </row>
    <row r="191" spans="1:17" s="208" customFormat="1" ht="16.149999999999999" customHeight="1" thickBot="1">
      <c r="A191" s="257" t="str">
        <f>IF(J191="","",MAX(A$3:A190)+1)</f>
        <v/>
      </c>
      <c r="B191" s="344"/>
      <c r="C191" s="345"/>
      <c r="D191" s="345"/>
      <c r="E191" s="345"/>
      <c r="F191" s="345"/>
      <c r="G191" s="345"/>
      <c r="H191" s="345"/>
      <c r="I191" s="346"/>
      <c r="J191" s="347"/>
      <c r="K191" s="348"/>
      <c r="L191" s="349"/>
      <c r="M191" s="350"/>
      <c r="N191" s="351"/>
      <c r="O191" s="352"/>
      <c r="P191" s="353"/>
      <c r="Q191" s="268"/>
    </row>
    <row r="192" spans="1:17" s="208" customFormat="1" ht="18" customHeight="1">
      <c r="A192" s="257" t="str">
        <f>IF(J192="","",MAX(A$3:A191)+1)</f>
        <v/>
      </c>
      <c r="B192" s="269" t="s">
        <v>344</v>
      </c>
      <c r="C192" s="270"/>
      <c r="D192" s="270"/>
      <c r="E192" s="270"/>
      <c r="F192" s="270"/>
      <c r="G192" s="270"/>
      <c r="H192" s="270"/>
      <c r="I192" s="271"/>
      <c r="J192" s="328"/>
      <c r="K192" s="329"/>
      <c r="L192" s="330"/>
      <c r="M192" s="331"/>
      <c r="N192" s="332"/>
      <c r="O192" s="333"/>
      <c r="P192" s="334"/>
    </row>
    <row r="193" spans="1:18" s="208" customFormat="1" ht="8.4499999999999993" customHeight="1">
      <c r="A193" s="257" t="str">
        <f>IF(J193="","",MAX(A$3:A192)+1)</f>
        <v/>
      </c>
      <c r="B193" s="277"/>
      <c r="C193" s="278"/>
      <c r="D193" s="278"/>
      <c r="E193" s="278"/>
      <c r="F193" s="278"/>
      <c r="G193" s="278"/>
      <c r="H193" s="278"/>
      <c r="I193" s="279"/>
      <c r="J193" s="335"/>
      <c r="K193" s="336"/>
      <c r="L193" s="337"/>
      <c r="M193" s="315"/>
      <c r="N193" s="308"/>
      <c r="O193" s="309"/>
      <c r="P193" s="338"/>
    </row>
    <row r="194" spans="1:18" s="160" customFormat="1" ht="16.149999999999999" customHeight="1" collapsed="1">
      <c r="A194" s="257" t="str">
        <f>IF(J194="","",MAX(A$3:A193)+1)</f>
        <v/>
      </c>
      <c r="B194" s="354" t="s">
        <v>345</v>
      </c>
      <c r="C194" s="278"/>
      <c r="D194" s="278"/>
      <c r="E194" s="278"/>
      <c r="F194" s="278"/>
      <c r="G194" s="278"/>
      <c r="H194" s="278"/>
      <c r="I194" s="279"/>
      <c r="J194" s="335"/>
      <c r="K194" s="336"/>
      <c r="L194" s="337"/>
      <c r="M194" s="315"/>
      <c r="N194" s="308"/>
      <c r="O194" s="309"/>
      <c r="P194" s="338"/>
    </row>
    <row r="195" spans="1:18" ht="17.45" customHeight="1">
      <c r="A195" s="257">
        <f>IF(J195="","",MAX(A$3:A194)+1)</f>
        <v>102</v>
      </c>
      <c r="B195" s="975" t="s">
        <v>346</v>
      </c>
      <c r="C195" s="976"/>
      <c r="D195" s="976"/>
      <c r="E195" s="976"/>
      <c r="F195" s="976"/>
      <c r="G195" s="976"/>
      <c r="H195" s="976"/>
      <c r="I195" s="977"/>
      <c r="J195" s="340" t="s">
        <v>206</v>
      </c>
      <c r="K195" s="341">
        <v>1</v>
      </c>
      <c r="L195" s="342"/>
      <c r="M195" s="315"/>
      <c r="N195" s="308"/>
      <c r="O195" s="309"/>
      <c r="P195" s="343">
        <f t="shared" ref="P195:P258" si="13">L195*K195</f>
        <v>0</v>
      </c>
      <c r="R195" s="170"/>
    </row>
    <row r="196" spans="1:18" ht="18" customHeight="1">
      <c r="A196" s="257">
        <f>IF(J196="","",MAX(A$3:A195)+1)</f>
        <v>103</v>
      </c>
      <c r="B196" s="975" t="s">
        <v>347</v>
      </c>
      <c r="C196" s="976"/>
      <c r="D196" s="976"/>
      <c r="E196" s="976"/>
      <c r="F196" s="976"/>
      <c r="G196" s="976"/>
      <c r="H196" s="976"/>
      <c r="I196" s="977"/>
      <c r="J196" s="340" t="s">
        <v>206</v>
      </c>
      <c r="K196" s="341">
        <v>1</v>
      </c>
      <c r="L196" s="342"/>
      <c r="M196" s="315"/>
      <c r="N196" s="308"/>
      <c r="O196" s="309"/>
      <c r="P196" s="343">
        <f t="shared" si="13"/>
        <v>0</v>
      </c>
    </row>
    <row r="197" spans="1:18" s="208" customFormat="1" ht="10.9" customHeight="1">
      <c r="A197" s="257" t="str">
        <f>IF(J197="","",MAX(A$3:A196)+1)</f>
        <v/>
      </c>
      <c r="B197" s="277"/>
      <c r="C197" s="278"/>
      <c r="D197" s="278"/>
      <c r="E197" s="278"/>
      <c r="F197" s="278"/>
      <c r="G197" s="278"/>
      <c r="H197" s="278"/>
      <c r="I197" s="279"/>
      <c r="J197" s="335"/>
      <c r="K197" s="336"/>
      <c r="L197" s="337"/>
      <c r="M197" s="315"/>
      <c r="N197" s="308"/>
      <c r="O197" s="309"/>
      <c r="P197" s="343">
        <f t="shared" si="13"/>
        <v>0</v>
      </c>
    </row>
    <row r="198" spans="1:18" s="160" customFormat="1" ht="16.149999999999999" customHeight="1" collapsed="1">
      <c r="A198" s="257" t="str">
        <f>IF(J198="","",MAX(A$3:A197)+1)</f>
        <v/>
      </c>
      <c r="B198" s="354" t="s">
        <v>348</v>
      </c>
      <c r="C198" s="278"/>
      <c r="D198" s="278"/>
      <c r="E198" s="278"/>
      <c r="F198" s="278"/>
      <c r="G198" s="278"/>
      <c r="H198" s="278"/>
      <c r="I198" s="279"/>
      <c r="J198" s="335"/>
      <c r="K198" s="336"/>
      <c r="L198" s="337"/>
      <c r="M198" s="315"/>
      <c r="N198" s="308"/>
      <c r="O198" s="309"/>
      <c r="P198" s="343">
        <f t="shared" si="13"/>
        <v>0</v>
      </c>
    </row>
    <row r="199" spans="1:18" ht="15.6" customHeight="1">
      <c r="A199" s="257">
        <f>IF(J199="","",MAX(A$3:A198)+1)</f>
        <v>104</v>
      </c>
      <c r="B199" s="355" t="s">
        <v>349</v>
      </c>
      <c r="C199" s="356"/>
      <c r="D199" s="356"/>
      <c r="E199" s="356"/>
      <c r="F199" s="356"/>
      <c r="G199" s="356"/>
      <c r="H199" s="356"/>
      <c r="I199" s="357"/>
      <c r="J199" s="340" t="s">
        <v>224</v>
      </c>
      <c r="K199" s="341">
        <v>25</v>
      </c>
      <c r="L199" s="342"/>
      <c r="M199" s="315"/>
      <c r="N199" s="308"/>
      <c r="O199" s="309"/>
      <c r="P199" s="343">
        <f t="shared" si="13"/>
        <v>0</v>
      </c>
    </row>
    <row r="200" spans="1:18" s="160" customFormat="1" ht="27" customHeight="1" collapsed="1">
      <c r="A200" s="257">
        <f>IF(J200="","",MAX(A$3:A199)+1)</f>
        <v>105</v>
      </c>
      <c r="B200" s="975" t="s">
        <v>350</v>
      </c>
      <c r="C200" s="976"/>
      <c r="D200" s="976"/>
      <c r="E200" s="976"/>
      <c r="F200" s="976"/>
      <c r="G200" s="976"/>
      <c r="H200" s="976"/>
      <c r="I200" s="977"/>
      <c r="J200" s="340" t="s">
        <v>224</v>
      </c>
      <c r="K200" s="358">
        <v>4</v>
      </c>
      <c r="L200" s="337"/>
      <c r="M200" s="315"/>
      <c r="N200" s="308"/>
      <c r="O200" s="309"/>
      <c r="P200" s="343">
        <f t="shared" si="13"/>
        <v>0</v>
      </c>
    </row>
    <row r="201" spans="1:18" ht="18" customHeight="1">
      <c r="A201" s="257">
        <f>IF(J201="","",MAX(A$3:A200)+1)</f>
        <v>106</v>
      </c>
      <c r="B201" s="975" t="s">
        <v>351</v>
      </c>
      <c r="C201" s="976"/>
      <c r="D201" s="976"/>
      <c r="E201" s="976"/>
      <c r="F201" s="976"/>
      <c r="G201" s="976"/>
      <c r="H201" s="976"/>
      <c r="I201" s="977"/>
      <c r="J201" s="340" t="s">
        <v>206</v>
      </c>
      <c r="K201" s="341">
        <v>1</v>
      </c>
      <c r="L201" s="342"/>
      <c r="M201" s="315"/>
      <c r="N201" s="308"/>
      <c r="O201" s="309"/>
      <c r="P201" s="343">
        <f t="shared" si="13"/>
        <v>0</v>
      </c>
      <c r="Q201" s="170"/>
    </row>
    <row r="202" spans="1:18" s="208" customFormat="1" ht="8.4499999999999993" customHeight="1">
      <c r="A202" s="257" t="str">
        <f>IF(J202="","",MAX(A$3:A201)+1)</f>
        <v/>
      </c>
      <c r="B202" s="277"/>
      <c r="C202" s="278"/>
      <c r="D202" s="278"/>
      <c r="E202" s="278"/>
      <c r="F202" s="278"/>
      <c r="G202" s="278"/>
      <c r="H202" s="278"/>
      <c r="I202" s="279"/>
      <c r="J202" s="335"/>
      <c r="K202" s="336"/>
      <c r="L202" s="337"/>
      <c r="M202" s="315"/>
      <c r="N202" s="308"/>
      <c r="O202" s="309"/>
      <c r="P202" s="343">
        <f t="shared" si="13"/>
        <v>0</v>
      </c>
    </row>
    <row r="203" spans="1:18" s="160" customFormat="1" ht="16.149999999999999" customHeight="1" collapsed="1">
      <c r="A203" s="257" t="str">
        <f>IF(J203="","",MAX(A$3:A202)+1)</f>
        <v/>
      </c>
      <c r="B203" s="354" t="s">
        <v>352</v>
      </c>
      <c r="C203" s="278"/>
      <c r="D203" s="278"/>
      <c r="E203" s="278"/>
      <c r="F203" s="278"/>
      <c r="G203" s="278"/>
      <c r="H203" s="278"/>
      <c r="I203" s="279"/>
      <c r="J203" s="335"/>
      <c r="K203" s="336"/>
      <c r="L203" s="337"/>
      <c r="M203" s="315"/>
      <c r="N203" s="308"/>
      <c r="O203" s="309"/>
      <c r="P203" s="343">
        <f t="shared" si="13"/>
        <v>0</v>
      </c>
    </row>
    <row r="204" spans="1:18" s="208" customFormat="1" ht="16.149999999999999" customHeight="1">
      <c r="A204" s="257" t="str">
        <f>IF(J204="","",MAX(A$3:A203)+1)</f>
        <v/>
      </c>
      <c r="B204" s="359" t="s">
        <v>353</v>
      </c>
      <c r="C204" s="278"/>
      <c r="D204" s="278"/>
      <c r="E204" s="278"/>
      <c r="F204" s="278"/>
      <c r="G204" s="278"/>
      <c r="H204" s="278"/>
      <c r="I204" s="279"/>
      <c r="J204" s="335"/>
      <c r="K204" s="358"/>
      <c r="L204" s="337"/>
      <c r="M204" s="315"/>
      <c r="N204" s="308"/>
      <c r="O204" s="309"/>
      <c r="P204" s="343">
        <f t="shared" si="13"/>
        <v>0</v>
      </c>
    </row>
    <row r="205" spans="1:18" s="208" customFormat="1" ht="16.149999999999999" customHeight="1">
      <c r="A205" s="257">
        <f>IF(J205="","",MAX(A$3:A204)+1)</f>
        <v>107</v>
      </c>
      <c r="B205" s="360" t="s">
        <v>354</v>
      </c>
      <c r="C205" s="278"/>
      <c r="D205" s="278"/>
      <c r="E205" s="278"/>
      <c r="F205" s="278"/>
      <c r="G205" s="278"/>
      <c r="H205" s="278"/>
      <c r="I205" s="279"/>
      <c r="J205" s="335" t="s">
        <v>224</v>
      </c>
      <c r="K205" s="358">
        <v>42</v>
      </c>
      <c r="L205" s="337"/>
      <c r="M205" s="315"/>
      <c r="N205" s="308"/>
      <c r="O205" s="309"/>
      <c r="P205" s="343">
        <f t="shared" si="13"/>
        <v>0</v>
      </c>
    </row>
    <row r="206" spans="1:18" ht="22.15" customHeight="1">
      <c r="A206" s="257">
        <f>IF(J206="","",MAX(A$3:A205)+1)</f>
        <v>108</v>
      </c>
      <c r="B206" s="957" t="s">
        <v>355</v>
      </c>
      <c r="C206" s="958"/>
      <c r="D206" s="958"/>
      <c r="E206" s="958"/>
      <c r="F206" s="958"/>
      <c r="G206" s="958"/>
      <c r="H206" s="958"/>
      <c r="I206" s="959"/>
      <c r="J206" s="340" t="s">
        <v>224</v>
      </c>
      <c r="K206" s="341">
        <v>42</v>
      </c>
      <c r="L206" s="342"/>
      <c r="M206" s="315"/>
      <c r="N206" s="308"/>
      <c r="O206" s="309"/>
      <c r="P206" s="343">
        <f t="shared" si="13"/>
        <v>0</v>
      </c>
    </row>
    <row r="207" spans="1:18" s="208" customFormat="1" ht="16.149999999999999" customHeight="1">
      <c r="A207" s="257">
        <f>IF(J207="","",MAX(A$3:A206)+1)</f>
        <v>109</v>
      </c>
      <c r="B207" s="360" t="s">
        <v>356</v>
      </c>
      <c r="C207" s="278"/>
      <c r="D207" s="278"/>
      <c r="E207" s="278"/>
      <c r="F207" s="278"/>
      <c r="G207" s="278"/>
      <c r="H207" s="278"/>
      <c r="I207" s="279"/>
      <c r="J207" s="335" t="s">
        <v>32</v>
      </c>
      <c r="K207" s="358">
        <v>25</v>
      </c>
      <c r="L207" s="337"/>
      <c r="M207" s="315"/>
      <c r="N207" s="308"/>
      <c r="O207" s="309"/>
      <c r="P207" s="343">
        <f t="shared" si="13"/>
        <v>0</v>
      </c>
    </row>
    <row r="208" spans="1:18" s="208" customFormat="1" ht="24.6" customHeight="1">
      <c r="A208" s="257">
        <f>IF(J208="","",MAX(A$3:A207)+1)</f>
        <v>110</v>
      </c>
      <c r="B208" s="957" t="s">
        <v>357</v>
      </c>
      <c r="C208" s="958"/>
      <c r="D208" s="958"/>
      <c r="E208" s="958"/>
      <c r="F208" s="958"/>
      <c r="G208" s="958"/>
      <c r="H208" s="958"/>
      <c r="I208" s="959"/>
      <c r="J208" s="335" t="s">
        <v>206</v>
      </c>
      <c r="K208" s="336">
        <v>1</v>
      </c>
      <c r="L208" s="337"/>
      <c r="M208" s="315"/>
      <c r="N208" s="308"/>
      <c r="O208" s="309"/>
      <c r="P208" s="343">
        <f t="shared" si="13"/>
        <v>0</v>
      </c>
    </row>
    <row r="209" spans="1:16" s="208" customFormat="1" ht="8.4499999999999993" customHeight="1">
      <c r="A209" s="257" t="str">
        <f>IF(J209="","",MAX(A$3:A208)+1)</f>
        <v/>
      </c>
      <c r="B209" s="277"/>
      <c r="C209" s="278"/>
      <c r="D209" s="278"/>
      <c r="E209" s="278"/>
      <c r="F209" s="278"/>
      <c r="G209" s="278"/>
      <c r="H209" s="278"/>
      <c r="I209" s="279"/>
      <c r="J209" s="335"/>
      <c r="K209" s="336"/>
      <c r="L209" s="337"/>
      <c r="M209" s="315"/>
      <c r="N209" s="308"/>
      <c r="O209" s="309"/>
      <c r="P209" s="343">
        <f t="shared" si="13"/>
        <v>0</v>
      </c>
    </row>
    <row r="210" spans="1:16" s="208" customFormat="1" ht="16.149999999999999" customHeight="1">
      <c r="A210" s="257" t="str">
        <f>IF(J210="","",MAX(A$3:A209)+1)</f>
        <v/>
      </c>
      <c r="B210" s="359" t="s">
        <v>358</v>
      </c>
      <c r="C210" s="361" t="s">
        <v>359</v>
      </c>
      <c r="D210" s="278"/>
      <c r="E210" s="278"/>
      <c r="F210" s="278"/>
      <c r="G210" s="278"/>
      <c r="H210" s="278"/>
      <c r="I210" s="279"/>
      <c r="J210" s="335"/>
      <c r="K210" s="358"/>
      <c r="L210" s="337"/>
      <c r="M210" s="315"/>
      <c r="N210" s="308"/>
      <c r="O210" s="309"/>
      <c r="P210" s="343">
        <f t="shared" si="13"/>
        <v>0</v>
      </c>
    </row>
    <row r="211" spans="1:16" s="208" customFormat="1" ht="16.149999999999999" customHeight="1">
      <c r="A211" s="257">
        <f>IF(J211="","",MAX(A$3:A210)+1)</f>
        <v>111</v>
      </c>
      <c r="B211" s="360" t="s">
        <v>354</v>
      </c>
      <c r="C211" s="278"/>
      <c r="D211" s="278"/>
      <c r="E211" s="278"/>
      <c r="F211" s="278"/>
      <c r="G211" s="278"/>
      <c r="H211" s="278"/>
      <c r="I211" s="279"/>
      <c r="J211" s="335" t="s">
        <v>224</v>
      </c>
      <c r="K211" s="358">
        <v>37</v>
      </c>
      <c r="L211" s="337"/>
      <c r="M211" s="315"/>
      <c r="N211" s="308"/>
      <c r="O211" s="309"/>
      <c r="P211" s="343">
        <f t="shared" si="13"/>
        <v>0</v>
      </c>
    </row>
    <row r="212" spans="1:16" ht="22.15" customHeight="1">
      <c r="A212" s="257">
        <f>IF(J212="","",MAX(A$3:A211)+1)</f>
        <v>112</v>
      </c>
      <c r="B212" s="957" t="s">
        <v>355</v>
      </c>
      <c r="C212" s="958"/>
      <c r="D212" s="958"/>
      <c r="E212" s="958"/>
      <c r="F212" s="958"/>
      <c r="G212" s="958"/>
      <c r="H212" s="958"/>
      <c r="I212" s="959"/>
      <c r="J212" s="340" t="s">
        <v>224</v>
      </c>
      <c r="K212" s="341">
        <v>37</v>
      </c>
      <c r="L212" s="342"/>
      <c r="M212" s="315"/>
      <c r="N212" s="308"/>
      <c r="O212" s="309"/>
      <c r="P212" s="343">
        <f t="shared" si="13"/>
        <v>0</v>
      </c>
    </row>
    <row r="213" spans="1:16" s="208" customFormat="1" ht="16.149999999999999" customHeight="1">
      <c r="A213" s="257">
        <f>IF(J213="","",MAX(A$3:A212)+1)</f>
        <v>113</v>
      </c>
      <c r="B213" s="360" t="s">
        <v>360</v>
      </c>
      <c r="C213" s="278"/>
      <c r="D213" s="278"/>
      <c r="E213" s="278"/>
      <c r="F213" s="278"/>
      <c r="G213" s="278"/>
      <c r="H213" s="278"/>
      <c r="I213" s="279"/>
      <c r="J213" s="335" t="s">
        <v>230</v>
      </c>
      <c r="K213" s="358">
        <v>12</v>
      </c>
      <c r="L213" s="337"/>
      <c r="M213" s="315"/>
      <c r="N213" s="308"/>
      <c r="O213" s="309"/>
      <c r="P213" s="343">
        <f t="shared" si="13"/>
        <v>0</v>
      </c>
    </row>
    <row r="214" spans="1:16" s="208" customFormat="1" ht="25.15" customHeight="1">
      <c r="A214" s="257">
        <f>IF(J214="","",MAX(A$3:A213)+1)</f>
        <v>114</v>
      </c>
      <c r="B214" s="957" t="s">
        <v>361</v>
      </c>
      <c r="C214" s="958"/>
      <c r="D214" s="958"/>
      <c r="E214" s="958"/>
      <c r="F214" s="958"/>
      <c r="G214" s="958"/>
      <c r="H214" s="958"/>
      <c r="I214" s="959"/>
      <c r="J214" s="335" t="s">
        <v>230</v>
      </c>
      <c r="K214" s="358">
        <v>12</v>
      </c>
      <c r="L214" s="337"/>
      <c r="M214" s="315"/>
      <c r="N214" s="308"/>
      <c r="O214" s="309"/>
      <c r="P214" s="343">
        <f t="shared" si="13"/>
        <v>0</v>
      </c>
    </row>
    <row r="215" spans="1:16" s="208" customFormat="1" ht="7.9" customHeight="1">
      <c r="A215" s="257" t="str">
        <f>IF(J215="","",MAX(A$3:A214)+1)</f>
        <v/>
      </c>
      <c r="B215" s="362"/>
      <c r="C215" s="363"/>
      <c r="D215" s="363"/>
      <c r="E215" s="363"/>
      <c r="F215" s="363"/>
      <c r="G215" s="363"/>
      <c r="H215" s="363"/>
      <c r="I215" s="364"/>
      <c r="J215" s="335"/>
      <c r="K215" s="358"/>
      <c r="L215" s="337"/>
      <c r="M215" s="315"/>
      <c r="N215" s="308"/>
      <c r="O215" s="309"/>
      <c r="P215" s="343"/>
    </row>
    <row r="216" spans="1:16" s="208" customFormat="1" ht="28.9" customHeight="1" collapsed="1">
      <c r="A216" s="257" t="str">
        <f>IF(J216="","",MAX(A$3:A215)+1)</f>
        <v/>
      </c>
      <c r="B216" s="960" t="s">
        <v>362</v>
      </c>
      <c r="C216" s="961"/>
      <c r="D216" s="961"/>
      <c r="E216" s="961"/>
      <c r="F216" s="961"/>
      <c r="G216" s="961"/>
      <c r="H216" s="961"/>
      <c r="I216" s="962"/>
      <c r="J216" s="335"/>
      <c r="K216" s="358"/>
      <c r="L216" s="337"/>
      <c r="M216" s="315"/>
      <c r="N216" s="308"/>
      <c r="O216" s="309"/>
      <c r="P216" s="343">
        <f t="shared" ref="P216" si="14">L216*K216</f>
        <v>0</v>
      </c>
    </row>
    <row r="217" spans="1:16" s="208" customFormat="1" ht="24" customHeight="1">
      <c r="A217" s="257">
        <f>IF(J217="","",MAX(A$3:A216)+1)</f>
        <v>115</v>
      </c>
      <c r="B217" s="957" t="s">
        <v>363</v>
      </c>
      <c r="C217" s="958"/>
      <c r="D217" s="958"/>
      <c r="E217" s="958"/>
      <c r="F217" s="958"/>
      <c r="G217" s="958"/>
      <c r="H217" s="958"/>
      <c r="I217" s="959"/>
      <c r="J217" s="335" t="s">
        <v>224</v>
      </c>
      <c r="K217" s="358">
        <v>38</v>
      </c>
      <c r="L217" s="337"/>
      <c r="M217" s="315"/>
      <c r="N217" s="308"/>
      <c r="O217" s="309"/>
      <c r="P217" s="343">
        <f t="shared" si="13"/>
        <v>0</v>
      </c>
    </row>
    <row r="218" spans="1:16" s="208" customFormat="1" ht="24" customHeight="1">
      <c r="A218" s="257">
        <f>IF(J218="","",MAX(A$3:A217)+1)</f>
        <v>116</v>
      </c>
      <c r="B218" s="957" t="s">
        <v>364</v>
      </c>
      <c r="C218" s="958"/>
      <c r="D218" s="958"/>
      <c r="E218" s="958"/>
      <c r="F218" s="958"/>
      <c r="G218" s="958"/>
      <c r="H218" s="958"/>
      <c r="I218" s="959"/>
      <c r="J218" s="335" t="s">
        <v>32</v>
      </c>
      <c r="K218" s="358">
        <v>4.5</v>
      </c>
      <c r="L218" s="337"/>
      <c r="M218" s="315"/>
      <c r="N218" s="308"/>
      <c r="O218" s="309"/>
      <c r="P218" s="343">
        <f t="shared" si="13"/>
        <v>0</v>
      </c>
    </row>
    <row r="219" spans="1:16" s="208" customFormat="1" ht="16.149999999999999" customHeight="1">
      <c r="A219" s="257" t="str">
        <f>IF(J219="","",MAX(A$3:A218)+1)</f>
        <v/>
      </c>
      <c r="B219" s="359"/>
      <c r="C219" s="278"/>
      <c r="D219" s="278"/>
      <c r="E219" s="278"/>
      <c r="F219" s="278"/>
      <c r="G219" s="278"/>
      <c r="H219" s="278"/>
      <c r="I219" s="279"/>
      <c r="J219" s="335"/>
      <c r="K219" s="358"/>
      <c r="L219" s="337"/>
      <c r="M219" s="315"/>
      <c r="N219" s="308"/>
      <c r="O219" s="309"/>
      <c r="P219" s="343"/>
    </row>
    <row r="220" spans="1:16" s="160" customFormat="1" ht="16.149999999999999" customHeight="1" collapsed="1">
      <c r="A220" s="257" t="str">
        <f>IF(J220="","",MAX(A$3:A219)+1)</f>
        <v/>
      </c>
      <c r="B220" s="354" t="s">
        <v>365</v>
      </c>
      <c r="C220" s="278"/>
      <c r="D220" s="278"/>
      <c r="E220" s="278"/>
      <c r="F220" s="278"/>
      <c r="G220" s="278"/>
      <c r="H220" s="278"/>
      <c r="I220" s="279"/>
      <c r="J220" s="335"/>
      <c r="K220" s="336"/>
      <c r="L220" s="337"/>
      <c r="M220" s="315"/>
      <c r="N220" s="308"/>
      <c r="O220" s="309"/>
      <c r="P220" s="343">
        <f t="shared" si="13"/>
        <v>0</v>
      </c>
    </row>
    <row r="221" spans="1:16" s="208" customFormat="1" ht="16.149999999999999" customHeight="1">
      <c r="A221" s="257" t="str">
        <f>IF(J221="","",MAX(A$3:A220)+1)</f>
        <v/>
      </c>
      <c r="B221" s="359" t="s">
        <v>366</v>
      </c>
      <c r="C221" s="278"/>
      <c r="D221" s="278"/>
      <c r="E221" s="278"/>
      <c r="F221" s="278"/>
      <c r="G221" s="278"/>
      <c r="H221" s="278"/>
      <c r="I221" s="279"/>
      <c r="J221" s="335"/>
      <c r="K221" s="358"/>
      <c r="L221" s="337"/>
      <c r="M221" s="315"/>
      <c r="N221" s="308"/>
      <c r="O221" s="309"/>
      <c r="P221" s="343">
        <f t="shared" si="13"/>
        <v>0</v>
      </c>
    </row>
    <row r="222" spans="1:16" s="208" customFormat="1" ht="16.149999999999999" customHeight="1">
      <c r="A222" s="257">
        <f>IF(J222="","",MAX(A$3:A221)+1)</f>
        <v>117</v>
      </c>
      <c r="B222" s="360" t="s">
        <v>354</v>
      </c>
      <c r="C222" s="278"/>
      <c r="D222" s="278"/>
      <c r="E222" s="278"/>
      <c r="F222" s="278"/>
      <c r="G222" s="278"/>
      <c r="H222" s="278"/>
      <c r="I222" s="279"/>
      <c r="J222" s="335" t="s">
        <v>224</v>
      </c>
      <c r="K222" s="358">
        <v>22</v>
      </c>
      <c r="L222" s="337"/>
      <c r="M222" s="315"/>
      <c r="N222" s="308"/>
      <c r="O222" s="309"/>
      <c r="P222" s="343">
        <f t="shared" si="13"/>
        <v>0</v>
      </c>
    </row>
    <row r="223" spans="1:16" ht="22.15" customHeight="1">
      <c r="A223" s="257">
        <f>IF(J223="","",MAX(A$3:A222)+1)</f>
        <v>118</v>
      </c>
      <c r="B223" s="957" t="s">
        <v>355</v>
      </c>
      <c r="C223" s="958"/>
      <c r="D223" s="958"/>
      <c r="E223" s="958"/>
      <c r="F223" s="958"/>
      <c r="G223" s="958"/>
      <c r="H223" s="958"/>
      <c r="I223" s="959"/>
      <c r="J223" s="340" t="s">
        <v>224</v>
      </c>
      <c r="K223" s="341">
        <v>22</v>
      </c>
      <c r="L223" s="342"/>
      <c r="M223" s="315"/>
      <c r="N223" s="308"/>
      <c r="O223" s="309"/>
      <c r="P223" s="343">
        <f t="shared" si="13"/>
        <v>0</v>
      </c>
    </row>
    <row r="224" spans="1:16" s="208" customFormat="1" ht="16.149999999999999" customHeight="1">
      <c r="A224" s="257">
        <f>IF(J224="","",MAX(A$3:A223)+1)</f>
        <v>119</v>
      </c>
      <c r="B224" s="360" t="s">
        <v>356</v>
      </c>
      <c r="C224" s="278"/>
      <c r="D224" s="278"/>
      <c r="E224" s="278"/>
      <c r="F224" s="278"/>
      <c r="G224" s="278"/>
      <c r="H224" s="278"/>
      <c r="I224" s="279"/>
      <c r="J224" s="335" t="s">
        <v>32</v>
      </c>
      <c r="K224" s="358">
        <v>10</v>
      </c>
      <c r="L224" s="337"/>
      <c r="M224" s="315"/>
      <c r="N224" s="308"/>
      <c r="O224" s="309"/>
      <c r="P224" s="343">
        <f t="shared" si="13"/>
        <v>0</v>
      </c>
    </row>
    <row r="225" spans="1:16" s="208" customFormat="1" ht="24.6" customHeight="1">
      <c r="A225" s="257">
        <f>IF(J225="","",MAX(A$3:A224)+1)</f>
        <v>120</v>
      </c>
      <c r="B225" s="957" t="s">
        <v>367</v>
      </c>
      <c r="C225" s="958"/>
      <c r="D225" s="958"/>
      <c r="E225" s="958"/>
      <c r="F225" s="958"/>
      <c r="G225" s="958"/>
      <c r="H225" s="958"/>
      <c r="I225" s="959"/>
      <c r="J225" s="335" t="s">
        <v>206</v>
      </c>
      <c r="K225" s="336">
        <v>1</v>
      </c>
      <c r="L225" s="337"/>
      <c r="M225" s="315"/>
      <c r="N225" s="308"/>
      <c r="O225" s="309"/>
      <c r="P225" s="343">
        <f t="shared" si="13"/>
        <v>0</v>
      </c>
    </row>
    <row r="226" spans="1:16" s="208" customFormat="1" ht="8.4499999999999993" customHeight="1">
      <c r="A226" s="257" t="str">
        <f>IF(J226="","",MAX(A$3:A225)+1)</f>
        <v/>
      </c>
      <c r="B226" s="277"/>
      <c r="C226" s="278"/>
      <c r="D226" s="278"/>
      <c r="E226" s="278"/>
      <c r="F226" s="278"/>
      <c r="G226" s="278"/>
      <c r="H226" s="278"/>
      <c r="I226" s="279"/>
      <c r="J226" s="335"/>
      <c r="K226" s="336"/>
      <c r="L226" s="337"/>
      <c r="M226" s="315"/>
      <c r="N226" s="308"/>
      <c r="O226" s="309"/>
      <c r="P226" s="343">
        <f t="shared" si="13"/>
        <v>0</v>
      </c>
    </row>
    <row r="227" spans="1:16" s="208" customFormat="1" ht="16.149999999999999" customHeight="1">
      <c r="A227" s="257" t="str">
        <f>IF(J227="","",MAX(A$3:A226)+1)</f>
        <v/>
      </c>
      <c r="B227" s="359" t="s">
        <v>368</v>
      </c>
      <c r="C227" s="278"/>
      <c r="D227" s="278"/>
      <c r="E227" s="278"/>
      <c r="F227" s="278"/>
      <c r="G227" s="278"/>
      <c r="H227" s="278"/>
      <c r="I227" s="279"/>
      <c r="J227" s="335"/>
      <c r="K227" s="358"/>
      <c r="L227" s="337"/>
      <c r="M227" s="315"/>
      <c r="N227" s="308"/>
      <c r="O227" s="309"/>
      <c r="P227" s="343">
        <f t="shared" si="13"/>
        <v>0</v>
      </c>
    </row>
    <row r="228" spans="1:16" s="208" customFormat="1" ht="16.149999999999999" customHeight="1">
      <c r="A228" s="257">
        <f>IF(J228="","",MAX(A$3:A227)+1)</f>
        <v>121</v>
      </c>
      <c r="B228" s="360" t="s">
        <v>354</v>
      </c>
      <c r="C228" s="278"/>
      <c r="D228" s="278"/>
      <c r="E228" s="278"/>
      <c r="F228" s="278"/>
      <c r="G228" s="278"/>
      <c r="H228" s="278"/>
      <c r="I228" s="279"/>
      <c r="J228" s="335" t="s">
        <v>224</v>
      </c>
      <c r="K228" s="358">
        <v>70</v>
      </c>
      <c r="L228" s="337"/>
      <c r="M228" s="315"/>
      <c r="N228" s="308"/>
      <c r="O228" s="309"/>
      <c r="P228" s="343">
        <f t="shared" si="13"/>
        <v>0</v>
      </c>
    </row>
    <row r="229" spans="1:16" ht="22.15" customHeight="1">
      <c r="A229" s="257">
        <f>IF(J229="","",MAX(A$3:A228)+1)</f>
        <v>122</v>
      </c>
      <c r="B229" s="957" t="s">
        <v>355</v>
      </c>
      <c r="C229" s="958"/>
      <c r="D229" s="958"/>
      <c r="E229" s="958"/>
      <c r="F229" s="958"/>
      <c r="G229" s="958"/>
      <c r="H229" s="958"/>
      <c r="I229" s="959"/>
      <c r="J229" s="340" t="s">
        <v>224</v>
      </c>
      <c r="K229" s="341">
        <v>70</v>
      </c>
      <c r="L229" s="342"/>
      <c r="M229" s="315"/>
      <c r="N229" s="308"/>
      <c r="O229" s="309"/>
      <c r="P229" s="343">
        <f t="shared" si="13"/>
        <v>0</v>
      </c>
    </row>
    <row r="230" spans="1:16" s="208" customFormat="1" ht="16.149999999999999" customHeight="1">
      <c r="A230" s="257">
        <f>IF(J230="","",MAX(A$3:A229)+1)</f>
        <v>123</v>
      </c>
      <c r="B230" s="360" t="s">
        <v>369</v>
      </c>
      <c r="C230" s="278"/>
      <c r="D230" s="278"/>
      <c r="E230" s="278"/>
      <c r="F230" s="278"/>
      <c r="G230" s="278"/>
      <c r="H230" s="278"/>
      <c r="I230" s="279"/>
      <c r="J230" s="335" t="s">
        <v>230</v>
      </c>
      <c r="K230" s="358">
        <v>10</v>
      </c>
      <c r="L230" s="337"/>
      <c r="M230" s="315"/>
      <c r="N230" s="308"/>
      <c r="O230" s="309"/>
      <c r="P230" s="343">
        <f t="shared" si="13"/>
        <v>0</v>
      </c>
    </row>
    <row r="231" spans="1:16" s="208" customFormat="1" ht="7.9" customHeight="1">
      <c r="A231" s="257" t="str">
        <f>IF(J231="","",MAX(A$3:A230)+1)</f>
        <v/>
      </c>
      <c r="B231" s="362"/>
      <c r="C231" s="363"/>
      <c r="D231" s="363"/>
      <c r="E231" s="363"/>
      <c r="F231" s="363"/>
      <c r="G231" s="363"/>
      <c r="H231" s="363"/>
      <c r="I231" s="364"/>
      <c r="J231" s="335"/>
      <c r="K231" s="358"/>
      <c r="L231" s="337"/>
      <c r="M231" s="315"/>
      <c r="N231" s="308"/>
      <c r="O231" s="309"/>
      <c r="P231" s="343"/>
    </row>
    <row r="232" spans="1:16" s="208" customFormat="1" ht="18.600000000000001" customHeight="1" collapsed="1">
      <c r="A232" s="257">
        <f>IF(J232="","",MAX(A$3:A231)+1)</f>
        <v>124</v>
      </c>
      <c r="B232" s="960" t="s">
        <v>370</v>
      </c>
      <c r="C232" s="961"/>
      <c r="D232" s="961"/>
      <c r="E232" s="961"/>
      <c r="F232" s="961"/>
      <c r="G232" s="961"/>
      <c r="H232" s="961"/>
      <c r="I232" s="962"/>
      <c r="J232" s="335" t="s">
        <v>224</v>
      </c>
      <c r="K232" s="358">
        <v>22</v>
      </c>
      <c r="L232" s="337"/>
      <c r="M232" s="315"/>
      <c r="N232" s="308"/>
      <c r="O232" s="309"/>
      <c r="P232" s="343">
        <f t="shared" ref="P232" si="15">L232*K232</f>
        <v>0</v>
      </c>
    </row>
    <row r="233" spans="1:16" s="160" customFormat="1" ht="16.149999999999999" customHeight="1">
      <c r="A233" s="257" t="str">
        <f>IF(J233="","",MAX(A$3:A232)+1)</f>
        <v/>
      </c>
      <c r="B233" s="354"/>
      <c r="C233" s="278"/>
      <c r="D233" s="278"/>
      <c r="E233" s="278"/>
      <c r="F233" s="278"/>
      <c r="G233" s="278"/>
      <c r="H233" s="278"/>
      <c r="I233" s="279"/>
      <c r="J233" s="335"/>
      <c r="K233" s="336"/>
      <c r="L233" s="337"/>
      <c r="M233" s="315"/>
      <c r="N233" s="308"/>
      <c r="O233" s="309"/>
      <c r="P233" s="343">
        <f t="shared" si="13"/>
        <v>0</v>
      </c>
    </row>
    <row r="234" spans="1:16" s="208" customFormat="1" ht="8.4499999999999993" customHeight="1">
      <c r="A234" s="257" t="str">
        <f>IF(J234="","",MAX(A$3:A233)+1)</f>
        <v/>
      </c>
      <c r="B234" s="277"/>
      <c r="C234" s="278"/>
      <c r="D234" s="278"/>
      <c r="E234" s="278"/>
      <c r="F234" s="278"/>
      <c r="G234" s="278"/>
      <c r="H234" s="278"/>
      <c r="I234" s="279"/>
      <c r="J234" s="335"/>
      <c r="K234" s="336"/>
      <c r="L234" s="337"/>
      <c r="M234" s="315"/>
      <c r="N234" s="308"/>
      <c r="O234" s="309"/>
      <c r="P234" s="343">
        <f t="shared" si="13"/>
        <v>0</v>
      </c>
    </row>
    <row r="235" spans="1:16" s="160" customFormat="1" ht="16.149999999999999" customHeight="1" collapsed="1">
      <c r="A235" s="257" t="str">
        <f>IF(J235="","",MAX(A$3:A234)+1)</f>
        <v/>
      </c>
      <c r="B235" s="354" t="s">
        <v>371</v>
      </c>
      <c r="C235" s="278"/>
      <c r="D235" s="278"/>
      <c r="E235" s="278"/>
      <c r="F235" s="278"/>
      <c r="G235" s="278"/>
      <c r="H235" s="278"/>
      <c r="I235" s="279"/>
      <c r="J235" s="335"/>
      <c r="K235" s="336"/>
      <c r="L235" s="337"/>
      <c r="M235" s="315"/>
      <c r="N235" s="308"/>
      <c r="O235" s="309"/>
      <c r="P235" s="343">
        <f t="shared" si="13"/>
        <v>0</v>
      </c>
    </row>
    <row r="236" spans="1:16" s="208" customFormat="1" ht="52.5" customHeight="1">
      <c r="A236" s="257">
        <f>IF(J236="","",MAX(A$3:A235)+1)</f>
        <v>125</v>
      </c>
      <c r="B236" s="963" t="s">
        <v>372</v>
      </c>
      <c r="C236" s="964"/>
      <c r="D236" s="964"/>
      <c r="E236" s="964"/>
      <c r="F236" s="964"/>
      <c r="G236" s="964"/>
      <c r="H236" s="964"/>
      <c r="I236" s="965"/>
      <c r="J236" s="335" t="s">
        <v>206</v>
      </c>
      <c r="K236" s="358">
        <v>1</v>
      </c>
      <c r="L236" s="337"/>
      <c r="M236" s="315"/>
      <c r="N236" s="308"/>
      <c r="O236" s="309"/>
      <c r="P236" s="343">
        <f t="shared" si="13"/>
        <v>0</v>
      </c>
    </row>
    <row r="237" spans="1:16" ht="16.149999999999999" customHeight="1">
      <c r="A237" s="257" t="str">
        <f>IF(J237="","",MAX(A$3:A236)+1)</f>
        <v/>
      </c>
      <c r="B237" s="277"/>
      <c r="C237" s="278"/>
      <c r="D237" s="278"/>
      <c r="E237" s="278"/>
      <c r="F237" s="278"/>
      <c r="G237" s="278"/>
      <c r="H237" s="278"/>
      <c r="I237" s="279"/>
      <c r="J237" s="365"/>
      <c r="K237" s="365"/>
      <c r="L237" s="337"/>
      <c r="M237" s="315"/>
      <c r="N237" s="308"/>
      <c r="O237" s="309"/>
      <c r="P237" s="343">
        <f t="shared" si="13"/>
        <v>0</v>
      </c>
    </row>
    <row r="238" spans="1:16" ht="16.149999999999999" customHeight="1" thickBot="1">
      <c r="A238" s="366" t="str">
        <f>IF(J238="","",MAX(A$3:A237)+1)</f>
        <v/>
      </c>
      <c r="B238" s="367"/>
      <c r="C238" s="368"/>
      <c r="D238" s="368"/>
      <c r="E238" s="368"/>
      <c r="F238" s="368"/>
      <c r="G238" s="368"/>
      <c r="H238" s="368"/>
      <c r="I238" s="368"/>
      <c r="J238" s="369"/>
      <c r="K238" s="370"/>
      <c r="L238" s="371"/>
      <c r="M238" s="350"/>
      <c r="N238" s="351"/>
      <c r="O238" s="352"/>
      <c r="P238" s="353">
        <f t="shared" si="13"/>
        <v>0</v>
      </c>
    </row>
    <row r="239" spans="1:16" ht="16.149999999999999" customHeight="1">
      <c r="A239" s="171" t="str">
        <f>IF(J239="","",MAX(A$3:A238)+1)</f>
        <v/>
      </c>
      <c r="B239" s="249" t="s">
        <v>373</v>
      </c>
      <c r="C239" s="173"/>
      <c r="D239" s="173"/>
      <c r="E239" s="173"/>
      <c r="F239" s="173"/>
      <c r="G239" s="173"/>
      <c r="H239" s="173"/>
      <c r="I239" s="250"/>
      <c r="J239" s="251"/>
      <c r="K239" s="252"/>
      <c r="L239" s="372"/>
      <c r="M239" s="322"/>
      <c r="N239" s="323"/>
      <c r="O239" s="324"/>
      <c r="P239" s="306">
        <f t="shared" si="13"/>
        <v>0</v>
      </c>
    </row>
    <row r="240" spans="1:16" s="160" customFormat="1" ht="22.9" customHeight="1" collapsed="1">
      <c r="A240" s="171" t="str">
        <f>IF(J240="","",MAX(A$3:A239)+1)</f>
        <v/>
      </c>
      <c r="B240" s="966" t="s">
        <v>374</v>
      </c>
      <c r="C240" s="967"/>
      <c r="D240" s="967"/>
      <c r="E240" s="967"/>
      <c r="F240" s="967"/>
      <c r="G240" s="967"/>
      <c r="H240" s="967"/>
      <c r="I240" s="968"/>
      <c r="J240" s="373"/>
      <c r="K240" s="190"/>
      <c r="L240" s="286"/>
      <c r="M240" s="316"/>
      <c r="N240" s="219"/>
      <c r="O240" s="317"/>
      <c r="P240" s="203">
        <f t="shared" si="13"/>
        <v>0</v>
      </c>
    </row>
    <row r="241" spans="1:16" s="160" customFormat="1" ht="22.9" customHeight="1">
      <c r="A241" s="171">
        <f>IF(J241="","",MAX(A$3:A240)+1)</f>
        <v>126</v>
      </c>
      <c r="B241" s="374" t="s">
        <v>375</v>
      </c>
      <c r="C241" s="375"/>
      <c r="D241" s="375"/>
      <c r="E241" s="375"/>
      <c r="F241" s="375"/>
      <c r="G241" s="375"/>
      <c r="H241" s="375"/>
      <c r="I241" s="376"/>
      <c r="J241" s="190" t="s">
        <v>206</v>
      </c>
      <c r="K241" s="190">
        <v>1</v>
      </c>
      <c r="L241" s="286"/>
      <c r="M241" s="316"/>
      <c r="N241" s="219"/>
      <c r="O241" s="317"/>
      <c r="P241" s="203">
        <f>+L241*K241</f>
        <v>0</v>
      </c>
    </row>
    <row r="242" spans="1:16" s="160" customFormat="1" ht="4.9000000000000004" customHeight="1">
      <c r="A242" s="171" t="str">
        <f>IF(J242="","",MAX(A$3:A241)+1)</f>
        <v/>
      </c>
      <c r="B242" s="377"/>
      <c r="C242" s="375"/>
      <c r="D242" s="375"/>
      <c r="E242" s="375"/>
      <c r="F242" s="375"/>
      <c r="G242" s="375"/>
      <c r="H242" s="375"/>
      <c r="I242" s="376"/>
      <c r="J242" s="373"/>
      <c r="K242" s="190"/>
      <c r="L242" s="286"/>
      <c r="M242" s="316"/>
      <c r="N242" s="219"/>
      <c r="O242" s="317"/>
      <c r="P242" s="203"/>
    </row>
    <row r="243" spans="1:16" s="208" customFormat="1" ht="16.149999999999999" customHeight="1">
      <c r="A243" s="171" t="str">
        <f>IF(J243="","",MAX(A$3:A242)+1)</f>
        <v/>
      </c>
      <c r="B243" s="374" t="s">
        <v>376</v>
      </c>
      <c r="C243" s="194"/>
      <c r="D243" s="194"/>
      <c r="E243" s="194"/>
      <c r="F243" s="194"/>
      <c r="G243" s="194"/>
      <c r="H243" s="194"/>
      <c r="I243" s="195"/>
      <c r="J243" s="200"/>
      <c r="K243" s="237"/>
      <c r="L243" s="286"/>
      <c r="M243" s="316"/>
      <c r="N243" s="219"/>
      <c r="O243" s="317"/>
      <c r="P243" s="203">
        <f t="shared" si="13"/>
        <v>0</v>
      </c>
    </row>
    <row r="244" spans="1:16" s="208" customFormat="1" ht="16.149999999999999" customHeight="1">
      <c r="A244" s="171">
        <f>IF(J244="","",MAX(A$3:A243)+1)</f>
        <v>127</v>
      </c>
      <c r="B244" s="378" t="s">
        <v>377</v>
      </c>
      <c r="C244" s="194"/>
      <c r="D244" s="194"/>
      <c r="E244" s="194"/>
      <c r="F244" s="194"/>
      <c r="G244" s="194"/>
      <c r="H244" s="194"/>
      <c r="I244" s="195"/>
      <c r="J244" s="200" t="s">
        <v>224</v>
      </c>
      <c r="K244" s="237">
        <v>42</v>
      </c>
      <c r="L244" s="286"/>
      <c r="M244" s="316"/>
      <c r="N244" s="219"/>
      <c r="O244" s="317"/>
      <c r="P244" s="203">
        <f t="shared" si="13"/>
        <v>0</v>
      </c>
    </row>
    <row r="245" spans="1:16" s="208" customFormat="1" ht="16.149999999999999" customHeight="1">
      <c r="A245" s="171">
        <f>IF(J245="","",MAX(A$3:A244)+1)</f>
        <v>128</v>
      </c>
      <c r="B245" s="378" t="s">
        <v>378</v>
      </c>
      <c r="C245" s="194"/>
      <c r="D245" s="194"/>
      <c r="E245" s="194"/>
      <c r="F245" s="194"/>
      <c r="G245" s="194"/>
      <c r="H245" s="194"/>
      <c r="I245" s="195"/>
      <c r="J245" s="200" t="s">
        <v>224</v>
      </c>
      <c r="K245" s="237">
        <v>12.5</v>
      </c>
      <c r="L245" s="286"/>
      <c r="M245" s="316"/>
      <c r="N245" s="219"/>
      <c r="O245" s="317"/>
      <c r="P245" s="203">
        <f t="shared" si="13"/>
        <v>0</v>
      </c>
    </row>
    <row r="246" spans="1:16" s="208" customFormat="1" ht="7.9" customHeight="1">
      <c r="A246" s="171" t="str">
        <f>IF(J246="","",MAX(A$3:A245)+1)</f>
        <v/>
      </c>
      <c r="B246" s="236"/>
      <c r="C246" s="194"/>
      <c r="D246" s="194"/>
      <c r="E246" s="194"/>
      <c r="F246" s="194"/>
      <c r="G246" s="194"/>
      <c r="H246" s="194"/>
      <c r="I246" s="195"/>
      <c r="J246" s="200"/>
      <c r="K246" s="237"/>
      <c r="L246" s="286"/>
      <c r="M246" s="316"/>
      <c r="N246" s="219"/>
      <c r="O246" s="317"/>
      <c r="P246" s="203">
        <f t="shared" si="13"/>
        <v>0</v>
      </c>
    </row>
    <row r="247" spans="1:16" s="208" customFormat="1" ht="16.149999999999999" customHeight="1">
      <c r="A247" s="171" t="str">
        <f>IF(J247="","",MAX(A$3:A246)+1)</f>
        <v/>
      </c>
      <c r="B247" s="374" t="s">
        <v>379</v>
      </c>
      <c r="C247" s="194"/>
      <c r="D247" s="194"/>
      <c r="E247" s="194"/>
      <c r="F247" s="194"/>
      <c r="G247" s="194"/>
      <c r="H247" s="194"/>
      <c r="I247" s="195"/>
      <c r="J247" s="200"/>
      <c r="K247" s="285"/>
      <c r="L247" s="286"/>
      <c r="M247" s="316"/>
      <c r="N247" s="219"/>
      <c r="O247" s="317"/>
      <c r="P247" s="203">
        <f t="shared" si="13"/>
        <v>0</v>
      </c>
    </row>
    <row r="248" spans="1:16" s="208" customFormat="1" ht="16.149999999999999" customHeight="1">
      <c r="A248" s="171">
        <f>IF(J248="","",MAX(A$3:A247)+1)</f>
        <v>129</v>
      </c>
      <c r="B248" s="378" t="s">
        <v>377</v>
      </c>
      <c r="C248" s="194"/>
      <c r="D248" s="194"/>
      <c r="E248" s="194"/>
      <c r="F248" s="194"/>
      <c r="G248" s="194"/>
      <c r="H248" s="194"/>
      <c r="I248" s="195"/>
      <c r="J248" s="200" t="s">
        <v>224</v>
      </c>
      <c r="K248" s="237">
        <v>22</v>
      </c>
      <c r="L248" s="286"/>
      <c r="M248" s="316"/>
      <c r="N248" s="219"/>
      <c r="O248" s="317"/>
      <c r="P248" s="203">
        <f t="shared" si="13"/>
        <v>0</v>
      </c>
    </row>
    <row r="249" spans="1:16" s="208" customFormat="1" ht="16.149999999999999" customHeight="1">
      <c r="A249" s="171">
        <f>IF(J249="","",MAX(A$3:A248)+1)</f>
        <v>130</v>
      </c>
      <c r="B249" s="378" t="s">
        <v>380</v>
      </c>
      <c r="C249" s="194"/>
      <c r="D249" s="194"/>
      <c r="E249" s="194"/>
      <c r="F249" s="194"/>
      <c r="G249" s="194"/>
      <c r="H249" s="194"/>
      <c r="I249" s="195"/>
      <c r="J249" s="200" t="s">
        <v>224</v>
      </c>
      <c r="K249" s="237">
        <v>31</v>
      </c>
      <c r="L249" s="286"/>
      <c r="M249" s="316"/>
      <c r="N249" s="219"/>
      <c r="O249" s="317"/>
      <c r="P249" s="203">
        <f t="shared" si="13"/>
        <v>0</v>
      </c>
    </row>
    <row r="250" spans="1:16" s="160" customFormat="1" ht="6" customHeight="1">
      <c r="A250" s="171" t="str">
        <f>IF(J250="","",MAX(A$3:A249)+1)</f>
        <v/>
      </c>
      <c r="B250" s="236"/>
      <c r="C250" s="194"/>
      <c r="D250" s="194"/>
      <c r="E250" s="194"/>
      <c r="F250" s="194"/>
      <c r="G250" s="194"/>
      <c r="H250" s="194"/>
      <c r="I250" s="195"/>
      <c r="J250" s="190"/>
      <c r="K250" s="325"/>
      <c r="L250" s="286"/>
      <c r="M250" s="316"/>
      <c r="N250" s="219"/>
      <c r="O250" s="317"/>
      <c r="P250" s="203">
        <f t="shared" si="13"/>
        <v>0</v>
      </c>
    </row>
    <row r="251" spans="1:16" s="160" customFormat="1" ht="22.9" customHeight="1">
      <c r="A251" s="171">
        <f>IF(J251="","",MAX(A$3:A250)+1)</f>
        <v>131</v>
      </c>
      <c r="B251" s="374" t="s">
        <v>381</v>
      </c>
      <c r="C251" s="375"/>
      <c r="D251" s="375"/>
      <c r="E251" s="375"/>
      <c r="F251" s="375"/>
      <c r="G251" s="375"/>
      <c r="H251" s="375"/>
      <c r="I251" s="376"/>
      <c r="J251" s="190" t="s">
        <v>206</v>
      </c>
      <c r="K251" s="190">
        <v>1</v>
      </c>
      <c r="L251" s="286"/>
      <c r="M251" s="316"/>
      <c r="N251" s="219"/>
      <c r="O251" s="317"/>
      <c r="P251" s="203">
        <f>+L251*K251</f>
        <v>0</v>
      </c>
    </row>
    <row r="252" spans="1:16" ht="16.149999999999999" customHeight="1" thickBot="1">
      <c r="A252" s="171" t="str">
        <f>IF(J252="","",MAX(A$3:A251)+1)</f>
        <v/>
      </c>
      <c r="B252" s="187"/>
      <c r="C252" s="188"/>
      <c r="D252" s="188"/>
      <c r="E252" s="188"/>
      <c r="F252" s="188"/>
      <c r="G252" s="188"/>
      <c r="H252" s="188"/>
      <c r="I252" s="188"/>
      <c r="J252" s="189"/>
      <c r="K252" s="190"/>
      <c r="L252" s="312"/>
      <c r="M252" s="316"/>
      <c r="N252" s="219"/>
      <c r="O252" s="317"/>
      <c r="P252" s="203">
        <f t="shared" ref="P252:P255" si="16">L252*K252</f>
        <v>0</v>
      </c>
    </row>
    <row r="253" spans="1:16" ht="16.149999999999999" customHeight="1">
      <c r="A253" s="379" t="str">
        <f>IF(J253="","",MAX(A$3:A252)+1)</f>
        <v/>
      </c>
      <c r="B253" s="380" t="s">
        <v>382</v>
      </c>
      <c r="C253" s="173"/>
      <c r="D253" s="173"/>
      <c r="E253" s="173"/>
      <c r="F253" s="173"/>
      <c r="G253" s="173"/>
      <c r="H253" s="173"/>
      <c r="I253" s="250"/>
      <c r="J253" s="251"/>
      <c r="K253" s="252"/>
      <c r="L253" s="372"/>
      <c r="M253" s="322"/>
      <c r="N253" s="323"/>
      <c r="O253" s="324"/>
      <c r="P253" s="306">
        <f t="shared" si="16"/>
        <v>0</v>
      </c>
    </row>
    <row r="254" spans="1:16" s="208" customFormat="1" ht="9.6" customHeight="1">
      <c r="A254" s="381" t="str">
        <f>IF(J254="","",MAX(A$3:A253)+1)</f>
        <v/>
      </c>
      <c r="B254" s="382"/>
      <c r="C254" s="194"/>
      <c r="D254" s="194"/>
      <c r="E254" s="194"/>
      <c r="F254" s="194"/>
      <c r="G254" s="194"/>
      <c r="H254" s="194"/>
      <c r="I254" s="195"/>
      <c r="J254" s="200"/>
      <c r="K254" s="237"/>
      <c r="L254" s="286"/>
      <c r="M254" s="316"/>
      <c r="N254" s="219"/>
      <c r="O254" s="317"/>
      <c r="P254" s="203">
        <f t="shared" si="16"/>
        <v>0</v>
      </c>
    </row>
    <row r="255" spans="1:16" s="160" customFormat="1" ht="16.149999999999999" customHeight="1" collapsed="1">
      <c r="A255" s="381" t="str">
        <f>IF(J255="","",MAX(A$3:A254)+1)</f>
        <v/>
      </c>
      <c r="B255" s="383" t="s">
        <v>383</v>
      </c>
      <c r="C255" s="194"/>
      <c r="D255" s="194"/>
      <c r="E255" s="194"/>
      <c r="F255" s="194"/>
      <c r="G255" s="194"/>
      <c r="H255" s="194"/>
      <c r="I255" s="195"/>
      <c r="J255" s="200"/>
      <c r="K255" s="285"/>
      <c r="L255" s="286"/>
      <c r="M255" s="316"/>
      <c r="N255" s="219"/>
      <c r="O255" s="317"/>
      <c r="P255" s="203">
        <f t="shared" si="16"/>
        <v>0</v>
      </c>
    </row>
    <row r="256" spans="1:16" ht="16.149999999999999" customHeight="1">
      <c r="A256" s="381" t="str">
        <f>IF(J256="","",MAX(A$3:A255)+1)</f>
        <v/>
      </c>
      <c r="B256" s="382" t="s">
        <v>384</v>
      </c>
      <c r="C256" s="194"/>
      <c r="D256" s="194"/>
      <c r="E256" s="194"/>
      <c r="F256" s="194"/>
      <c r="G256" s="194"/>
      <c r="H256" s="194"/>
      <c r="I256" s="195"/>
      <c r="J256" s="190"/>
      <c r="K256" s="190"/>
      <c r="L256" s="286"/>
      <c r="M256" s="316"/>
      <c r="N256" s="219"/>
      <c r="O256" s="317"/>
      <c r="P256" s="203">
        <f t="shared" si="13"/>
        <v>0</v>
      </c>
    </row>
    <row r="257" spans="1:16" s="160" customFormat="1" ht="16.149999999999999" customHeight="1" collapsed="1">
      <c r="A257" s="381">
        <f>IF(J257="","",MAX(A$3:A256)+1)</f>
        <v>132</v>
      </c>
      <c r="B257" s="384" t="s">
        <v>385</v>
      </c>
      <c r="C257" s="194"/>
      <c r="D257" s="194"/>
      <c r="E257" s="318"/>
      <c r="F257" s="194"/>
      <c r="G257" s="194"/>
      <c r="H257" s="194"/>
      <c r="I257" s="318" t="s">
        <v>386</v>
      </c>
      <c r="J257" s="190" t="s">
        <v>32</v>
      </c>
      <c r="K257" s="311">
        <v>43</v>
      </c>
      <c r="L257" s="286"/>
      <c r="M257" s="316"/>
      <c r="N257" s="219"/>
      <c r="O257" s="317"/>
      <c r="P257" s="203">
        <f t="shared" si="13"/>
        <v>0</v>
      </c>
    </row>
    <row r="258" spans="1:16" s="160" customFormat="1" ht="16.149999999999999" customHeight="1" collapsed="1">
      <c r="A258" s="381">
        <f>IF(J258="","",MAX(A$3:A257)+1)</f>
        <v>133</v>
      </c>
      <c r="B258" s="384" t="s">
        <v>387</v>
      </c>
      <c r="C258" s="194"/>
      <c r="D258" s="194"/>
      <c r="E258" s="194"/>
      <c r="F258" s="194"/>
      <c r="G258" s="194"/>
      <c r="H258" s="194"/>
      <c r="I258" s="195"/>
      <c r="J258" s="190" t="s">
        <v>32</v>
      </c>
      <c r="K258" s="311">
        <v>43</v>
      </c>
      <c r="L258" s="286"/>
      <c r="M258" s="316"/>
      <c r="N258" s="219"/>
      <c r="O258" s="317"/>
      <c r="P258" s="203">
        <f t="shared" si="13"/>
        <v>0</v>
      </c>
    </row>
    <row r="259" spans="1:16" s="160" customFormat="1" ht="16.149999999999999" customHeight="1">
      <c r="A259" s="381">
        <f>IF(J259="","",MAX(A$3:A258)+1)</f>
        <v>134</v>
      </c>
      <c r="B259" s="384" t="s">
        <v>388</v>
      </c>
      <c r="C259" s="194"/>
      <c r="D259" s="194"/>
      <c r="E259" s="194"/>
      <c r="F259" s="194"/>
      <c r="G259" s="194"/>
      <c r="H259" s="194"/>
      <c r="I259" s="195"/>
      <c r="J259" s="190" t="s">
        <v>32</v>
      </c>
      <c r="K259" s="311">
        <v>43</v>
      </c>
      <c r="L259" s="286"/>
      <c r="M259" s="316"/>
      <c r="N259" s="219"/>
      <c r="O259" s="317"/>
      <c r="P259" s="203">
        <f t="shared" ref="P259:P263" si="17">L259*K259</f>
        <v>0</v>
      </c>
    </row>
    <row r="260" spans="1:16" s="160" customFormat="1" ht="16.149999999999999" customHeight="1">
      <c r="A260" s="381">
        <f>IF(J260="","",MAX(A$3:A259)+1)</f>
        <v>135</v>
      </c>
      <c r="B260" s="384" t="s">
        <v>389</v>
      </c>
      <c r="C260" s="194"/>
      <c r="D260" s="194"/>
      <c r="E260" s="194"/>
      <c r="F260" s="194"/>
      <c r="G260" s="194"/>
      <c r="H260" s="194"/>
      <c r="I260" s="195"/>
      <c r="J260" s="190" t="s">
        <v>32</v>
      </c>
      <c r="K260" s="311">
        <v>43</v>
      </c>
      <c r="L260" s="286"/>
      <c r="M260" s="316"/>
      <c r="N260" s="219"/>
      <c r="O260" s="317"/>
      <c r="P260" s="203">
        <f t="shared" si="17"/>
        <v>0</v>
      </c>
    </row>
    <row r="261" spans="1:16" s="160" customFormat="1" ht="16.149999999999999" customHeight="1">
      <c r="A261" s="381">
        <f>IF(J261="","",MAX(A$3:A260)+1)</f>
        <v>136</v>
      </c>
      <c r="B261" s="384" t="s">
        <v>390</v>
      </c>
      <c r="C261" s="194"/>
      <c r="D261" s="194"/>
      <c r="E261" s="194"/>
      <c r="F261" s="194"/>
      <c r="G261" s="194"/>
      <c r="H261" s="194"/>
      <c r="I261" s="195"/>
      <c r="J261" s="190" t="s">
        <v>32</v>
      </c>
      <c r="K261" s="311">
        <v>43</v>
      </c>
      <c r="L261" s="286"/>
      <c r="M261" s="316"/>
      <c r="N261" s="219"/>
      <c r="O261" s="317"/>
      <c r="P261" s="203">
        <f t="shared" si="17"/>
        <v>0</v>
      </c>
    </row>
    <row r="262" spans="1:16" s="160" customFormat="1" ht="16.149999999999999" customHeight="1">
      <c r="A262" s="381">
        <f>IF(J262="","",MAX(A$3:A261)+1)</f>
        <v>137</v>
      </c>
      <c r="B262" s="384" t="s">
        <v>391</v>
      </c>
      <c r="C262" s="194"/>
      <c r="D262" s="194"/>
      <c r="E262" s="194"/>
      <c r="F262" s="194"/>
      <c r="G262" s="194"/>
      <c r="H262" s="194"/>
      <c r="I262" s="195"/>
      <c r="J262" s="190" t="s">
        <v>32</v>
      </c>
      <c r="K262" s="311">
        <v>43</v>
      </c>
      <c r="L262" s="286"/>
      <c r="M262" s="316"/>
      <c r="N262" s="219"/>
      <c r="O262" s="317"/>
      <c r="P262" s="203">
        <f t="shared" si="17"/>
        <v>0</v>
      </c>
    </row>
    <row r="263" spans="1:16" s="160" customFormat="1" ht="16.149999999999999" customHeight="1">
      <c r="A263" s="381">
        <f>IF(J263="","",MAX(A$3:A262)+1)</f>
        <v>138</v>
      </c>
      <c r="B263" s="384" t="s">
        <v>392</v>
      </c>
      <c r="C263" s="194"/>
      <c r="D263" s="194"/>
      <c r="E263" s="194"/>
      <c r="F263" s="194"/>
      <c r="G263" s="194"/>
      <c r="H263" s="194"/>
      <c r="I263" s="195"/>
      <c r="J263" s="190" t="s">
        <v>230</v>
      </c>
      <c r="K263" s="190">
        <v>4</v>
      </c>
      <c r="L263" s="286"/>
      <c r="M263" s="316"/>
      <c r="N263" s="219"/>
      <c r="O263" s="317"/>
      <c r="P263" s="203">
        <f t="shared" si="17"/>
        <v>0</v>
      </c>
    </row>
    <row r="264" spans="1:16" s="160" customFormat="1" ht="6" customHeight="1">
      <c r="A264" s="381" t="str">
        <f>IF(J264="","",MAX(A$3:A263)+1)</f>
        <v/>
      </c>
      <c r="B264" s="384"/>
      <c r="C264" s="194"/>
      <c r="D264" s="318"/>
      <c r="E264" s="194"/>
      <c r="F264" s="194"/>
      <c r="G264" s="194"/>
      <c r="H264" s="194"/>
      <c r="I264" s="195"/>
      <c r="J264" s="190"/>
      <c r="K264" s="190"/>
      <c r="L264" s="286"/>
      <c r="M264" s="316"/>
      <c r="N264" s="219"/>
      <c r="O264" s="317"/>
      <c r="P264" s="203"/>
    </row>
    <row r="265" spans="1:16" ht="16.149999999999999" customHeight="1">
      <c r="A265" s="381" t="str">
        <f>IF(J265="","",MAX(A$3:A264)+1)</f>
        <v/>
      </c>
      <c r="B265" s="382" t="s">
        <v>393</v>
      </c>
      <c r="C265" s="194"/>
      <c r="D265" s="194"/>
      <c r="E265" s="194"/>
      <c r="F265" s="194"/>
      <c r="G265" s="194"/>
      <c r="H265" s="194"/>
      <c r="I265" s="195"/>
      <c r="J265" s="190"/>
      <c r="K265" s="190"/>
      <c r="L265" s="286"/>
      <c r="M265" s="316"/>
      <c r="N265" s="219"/>
      <c r="O265" s="317"/>
      <c r="P265" s="203">
        <f t="shared" ref="P265:P269" si="18">L265*K265</f>
        <v>0</v>
      </c>
    </row>
    <row r="266" spans="1:16" s="160" customFormat="1" ht="16.149999999999999" customHeight="1" collapsed="1">
      <c r="A266" s="381">
        <f>IF(J266="","",MAX(A$3:A265)+1)</f>
        <v>139</v>
      </c>
      <c r="B266" s="384" t="s">
        <v>385</v>
      </c>
      <c r="C266" s="194"/>
      <c r="D266" s="194"/>
      <c r="E266" s="318"/>
      <c r="F266" s="194"/>
      <c r="G266" s="194"/>
      <c r="H266" s="194"/>
      <c r="I266" s="385" t="s">
        <v>394</v>
      </c>
      <c r="J266" s="190" t="s">
        <v>32</v>
      </c>
      <c r="K266" s="311">
        <v>11</v>
      </c>
      <c r="L266" s="286"/>
      <c r="M266" s="316"/>
      <c r="N266" s="219"/>
      <c r="O266" s="317"/>
      <c r="P266" s="203">
        <f t="shared" si="18"/>
        <v>0</v>
      </c>
    </row>
    <row r="267" spans="1:16" s="160" customFormat="1" ht="16.149999999999999" customHeight="1">
      <c r="A267" s="381">
        <f>IF(J267="","",MAX(A$3:A266)+1)</f>
        <v>140</v>
      </c>
      <c r="B267" s="384" t="s">
        <v>395</v>
      </c>
      <c r="C267" s="194"/>
      <c r="D267" s="194"/>
      <c r="E267" s="194"/>
      <c r="F267" s="194"/>
      <c r="G267" s="194"/>
      <c r="H267" s="194"/>
      <c r="I267" s="195"/>
      <c r="J267" s="190" t="s">
        <v>32</v>
      </c>
      <c r="K267" s="311">
        <v>11</v>
      </c>
      <c r="L267" s="286"/>
      <c r="M267" s="316"/>
      <c r="N267" s="219"/>
      <c r="O267" s="317"/>
      <c r="P267" s="203">
        <f t="shared" si="18"/>
        <v>0</v>
      </c>
    </row>
    <row r="268" spans="1:16" s="160" customFormat="1" ht="16.149999999999999" customHeight="1">
      <c r="A268" s="381">
        <f>IF(J268="","",MAX(A$3:A267)+1)</f>
        <v>141</v>
      </c>
      <c r="B268" s="384" t="s">
        <v>396</v>
      </c>
      <c r="C268" s="194"/>
      <c r="D268" s="194"/>
      <c r="E268" s="194"/>
      <c r="F268" s="194"/>
      <c r="G268" s="194"/>
      <c r="H268" s="194"/>
      <c r="I268" s="195"/>
      <c r="J268" s="190" t="s">
        <v>32</v>
      </c>
      <c r="K268" s="311">
        <v>11</v>
      </c>
      <c r="L268" s="286"/>
      <c r="M268" s="316"/>
      <c r="N268" s="219"/>
      <c r="O268" s="317"/>
      <c r="P268" s="203">
        <f t="shared" si="18"/>
        <v>0</v>
      </c>
    </row>
    <row r="269" spans="1:16" s="160" customFormat="1" ht="16.149999999999999" customHeight="1">
      <c r="A269" s="381">
        <f>IF(J269="","",MAX(A$3:A268)+1)</f>
        <v>142</v>
      </c>
      <c r="B269" s="384" t="s">
        <v>397</v>
      </c>
      <c r="C269" s="194"/>
      <c r="D269" s="194"/>
      <c r="E269" s="194"/>
      <c r="F269" s="194"/>
      <c r="G269" s="194"/>
      <c r="H269" s="194"/>
      <c r="I269" s="195"/>
      <c r="J269" s="190" t="s">
        <v>32</v>
      </c>
      <c r="K269" s="311">
        <v>11</v>
      </c>
      <c r="L269" s="286"/>
      <c r="M269" s="316"/>
      <c r="N269" s="219"/>
      <c r="O269" s="317"/>
      <c r="P269" s="203">
        <f t="shared" si="18"/>
        <v>0</v>
      </c>
    </row>
    <row r="270" spans="1:16" s="160" customFormat="1" ht="16.149999999999999" customHeight="1">
      <c r="A270" s="381" t="str">
        <f>IF(J270="","",MAX(A$3:A269)+1)</f>
        <v/>
      </c>
      <c r="B270" s="386"/>
      <c r="C270" s="194"/>
      <c r="D270" s="194"/>
      <c r="E270" s="194"/>
      <c r="F270" s="194"/>
      <c r="G270" s="194"/>
      <c r="H270" s="194"/>
      <c r="I270" s="195"/>
      <c r="J270" s="190"/>
      <c r="K270" s="190"/>
      <c r="L270" s="286"/>
      <c r="M270" s="316"/>
      <c r="N270" s="219"/>
      <c r="O270" s="317"/>
      <c r="P270" s="287"/>
    </row>
    <row r="271" spans="1:16" s="208" customFormat="1" ht="9.6" customHeight="1">
      <c r="A271" s="381" t="str">
        <f>IF(J271="","",MAX(A$3:A270)+1)</f>
        <v/>
      </c>
      <c r="B271" s="382"/>
      <c r="C271" s="194"/>
      <c r="D271" s="194"/>
      <c r="E271" s="194"/>
      <c r="F271" s="194"/>
      <c r="G271" s="194"/>
      <c r="H271" s="194"/>
      <c r="I271" s="195"/>
      <c r="J271" s="200"/>
      <c r="K271" s="237"/>
      <c r="L271" s="286"/>
      <c r="M271" s="316"/>
      <c r="N271" s="219"/>
      <c r="O271" s="317"/>
      <c r="P271" s="203">
        <f t="shared" ref="P271:P301" si="19">L271*K271</f>
        <v>0</v>
      </c>
    </row>
    <row r="272" spans="1:16" s="160" customFormat="1" ht="16.149999999999999" customHeight="1" collapsed="1">
      <c r="A272" s="381" t="str">
        <f>IF(J272="","",MAX(A$3:A271)+1)</f>
        <v/>
      </c>
      <c r="B272" s="383" t="s">
        <v>398</v>
      </c>
      <c r="C272" s="194"/>
      <c r="D272" s="194"/>
      <c r="E272" s="194"/>
      <c r="F272" s="194"/>
      <c r="G272" s="194"/>
      <c r="H272" s="194"/>
      <c r="I272" s="195"/>
      <c r="J272" s="200"/>
      <c r="K272" s="285"/>
      <c r="L272" s="286"/>
      <c r="M272" s="316"/>
      <c r="N272" s="219"/>
      <c r="O272" s="317"/>
      <c r="P272" s="203">
        <f t="shared" si="19"/>
        <v>0</v>
      </c>
    </row>
    <row r="273" spans="1:16" ht="16.149999999999999" customHeight="1">
      <c r="A273" s="381" t="str">
        <f>IF(J273="","",MAX(A$3:A272)+1)</f>
        <v/>
      </c>
      <c r="B273" s="382" t="s">
        <v>399</v>
      </c>
      <c r="C273" s="194"/>
      <c r="D273" s="194"/>
      <c r="E273" s="194"/>
      <c r="F273" s="194"/>
      <c r="G273" s="194"/>
      <c r="H273" s="194"/>
      <c r="I273" s="195"/>
      <c r="J273" s="190"/>
      <c r="K273" s="190"/>
      <c r="L273" s="286"/>
      <c r="M273" s="316"/>
      <c r="N273" s="219"/>
      <c r="O273" s="317"/>
      <c r="P273" s="203">
        <f t="shared" si="19"/>
        <v>0</v>
      </c>
    </row>
    <row r="274" spans="1:16" ht="29.45" customHeight="1" collapsed="1">
      <c r="A274" s="381">
        <f>IF(J274="","",MAX(A$3:A273)+1)</f>
        <v>143</v>
      </c>
      <c r="B274" s="939" t="s">
        <v>400</v>
      </c>
      <c r="C274" s="940"/>
      <c r="D274" s="940"/>
      <c r="E274" s="940"/>
      <c r="F274" s="940"/>
      <c r="G274" s="940"/>
      <c r="H274" s="940"/>
      <c r="I274" s="941"/>
      <c r="J274" s="190" t="s">
        <v>296</v>
      </c>
      <c r="K274" s="311">
        <v>1</v>
      </c>
      <c r="L274" s="286"/>
      <c r="M274" s="316"/>
      <c r="N274" s="219"/>
      <c r="O274" s="317"/>
      <c r="P274" s="203">
        <f>+L274*K274</f>
        <v>0</v>
      </c>
    </row>
    <row r="275" spans="1:16" s="160" customFormat="1" ht="16.149999999999999" customHeight="1" collapsed="1">
      <c r="A275" s="381">
        <f>IF(J275="","",MAX(A$3:A274)+1)</f>
        <v>144</v>
      </c>
      <c r="B275" s="384" t="s">
        <v>385</v>
      </c>
      <c r="C275" s="194"/>
      <c r="D275" s="194"/>
      <c r="E275" s="318"/>
      <c r="F275" s="194"/>
      <c r="G275" s="194"/>
      <c r="H275" s="194"/>
      <c r="I275" s="385" t="s">
        <v>401</v>
      </c>
      <c r="J275" s="190" t="s">
        <v>32</v>
      </c>
      <c r="K275" s="311">
        <v>22</v>
      </c>
      <c r="L275" s="286"/>
      <c r="M275" s="316"/>
      <c r="N275" s="219"/>
      <c r="O275" s="317"/>
      <c r="P275" s="203">
        <f t="shared" si="19"/>
        <v>0</v>
      </c>
    </row>
    <row r="276" spans="1:16" ht="16.149999999999999" customHeight="1">
      <c r="A276" s="381">
        <f>IF(J276="","",MAX(A$3:A275)+1)</f>
        <v>145</v>
      </c>
      <c r="B276" s="384" t="s">
        <v>402</v>
      </c>
      <c r="C276" s="194"/>
      <c r="D276" s="194"/>
      <c r="E276" s="194"/>
      <c r="F276" s="194"/>
      <c r="G276" s="194"/>
      <c r="H276" s="194"/>
      <c r="I276" s="195"/>
      <c r="J276" s="190" t="s">
        <v>32</v>
      </c>
      <c r="K276" s="311">
        <v>22</v>
      </c>
      <c r="L276" s="286"/>
      <c r="M276" s="316"/>
      <c r="N276" s="219"/>
      <c r="O276" s="317"/>
      <c r="P276" s="203">
        <f t="shared" si="19"/>
        <v>0</v>
      </c>
    </row>
    <row r="277" spans="1:16" ht="16.149999999999999" customHeight="1">
      <c r="A277" s="381" t="str">
        <f>IF(J277="","",MAX(A$3:A276)+1)</f>
        <v/>
      </c>
      <c r="B277" s="384" t="s">
        <v>403</v>
      </c>
      <c r="C277" s="194" t="s">
        <v>404</v>
      </c>
      <c r="D277" s="194"/>
      <c r="E277" s="194"/>
      <c r="F277" s="194"/>
      <c r="G277" s="194"/>
      <c r="H277" s="194"/>
      <c r="I277" s="195"/>
      <c r="J277" s="190"/>
      <c r="K277" s="311"/>
      <c r="L277" s="286"/>
      <c r="M277" s="316"/>
      <c r="N277" s="219"/>
      <c r="O277" s="317"/>
      <c r="P277" s="387" t="s">
        <v>249</v>
      </c>
    </row>
    <row r="278" spans="1:16" s="160" customFormat="1" ht="16.149999999999999" customHeight="1" collapsed="1">
      <c r="A278" s="381">
        <f>IF(J278="","",MAX(A$3:A277)+1)</f>
        <v>146</v>
      </c>
      <c r="B278" s="384" t="s">
        <v>405</v>
      </c>
      <c r="C278" s="194"/>
      <c r="D278" s="194"/>
      <c r="E278" s="194"/>
      <c r="F278" s="194"/>
      <c r="G278" s="194"/>
      <c r="H278" s="194"/>
      <c r="I278" s="195"/>
      <c r="J278" s="190" t="s">
        <v>230</v>
      </c>
      <c r="K278" s="190">
        <v>2</v>
      </c>
      <c r="L278" s="286"/>
      <c r="M278" s="316"/>
      <c r="N278" s="219"/>
      <c r="O278" s="317"/>
      <c r="P278" s="203">
        <f t="shared" si="19"/>
        <v>0</v>
      </c>
    </row>
    <row r="279" spans="1:16" s="160" customFormat="1" ht="16.149999999999999" customHeight="1">
      <c r="A279" s="381">
        <f>IF(J279="","",MAX(A$3:A278)+1)</f>
        <v>147</v>
      </c>
      <c r="B279" s="384" t="s">
        <v>406</v>
      </c>
      <c r="C279" s="194"/>
      <c r="D279" s="194"/>
      <c r="E279" s="194"/>
      <c r="F279" s="194"/>
      <c r="G279" s="194"/>
      <c r="H279" s="194"/>
      <c r="I279" s="195"/>
      <c r="J279" s="190" t="s">
        <v>230</v>
      </c>
      <c r="K279" s="190">
        <v>2</v>
      </c>
      <c r="L279" s="286"/>
      <c r="M279" s="316"/>
      <c r="N279" s="219"/>
      <c r="O279" s="317"/>
      <c r="P279" s="203">
        <f t="shared" si="19"/>
        <v>0</v>
      </c>
    </row>
    <row r="280" spans="1:16" ht="16.149999999999999" customHeight="1">
      <c r="A280" s="381">
        <f>IF(J280="","",MAX(A$3:A279)+1)</f>
        <v>148</v>
      </c>
      <c r="B280" s="384" t="s">
        <v>407</v>
      </c>
      <c r="C280" s="194"/>
      <c r="D280" s="194"/>
      <c r="E280" s="194"/>
      <c r="F280" s="194"/>
      <c r="G280" s="194"/>
      <c r="H280" s="194"/>
      <c r="I280" s="195"/>
      <c r="J280" s="190" t="s">
        <v>32</v>
      </c>
      <c r="K280" s="311">
        <v>22</v>
      </c>
      <c r="L280" s="286"/>
      <c r="M280" s="316"/>
      <c r="N280" s="219"/>
      <c r="O280" s="317"/>
      <c r="P280" s="203">
        <f t="shared" si="19"/>
        <v>0</v>
      </c>
    </row>
    <row r="281" spans="1:16" s="160" customFormat="1" ht="16.899999999999999" customHeight="1">
      <c r="A281" s="381">
        <f>IF(J281="","",MAX(A$3:A280)+1)</f>
        <v>149</v>
      </c>
      <c r="B281" s="384" t="s">
        <v>408</v>
      </c>
      <c r="C281" s="194"/>
      <c r="D281" s="194"/>
      <c r="E281" s="194"/>
      <c r="F281" s="194"/>
      <c r="G281" s="194"/>
      <c r="H281" s="194"/>
      <c r="I281" s="195"/>
      <c r="J281" s="190" t="s">
        <v>296</v>
      </c>
      <c r="K281" s="311">
        <v>1</v>
      </c>
      <c r="L281" s="286"/>
      <c r="M281" s="316"/>
      <c r="N281" s="219"/>
      <c r="O281" s="317"/>
      <c r="P281" s="203">
        <f t="shared" si="19"/>
        <v>0</v>
      </c>
    </row>
    <row r="282" spans="1:16" s="160" customFormat="1" ht="13.15" customHeight="1">
      <c r="A282" s="381" t="str">
        <f>IF(J282="","",MAX(A$3:A281)+1)</f>
        <v/>
      </c>
      <c r="B282" s="386"/>
      <c r="C282" s="194"/>
      <c r="D282" s="194"/>
      <c r="E282" s="194"/>
      <c r="F282" s="194"/>
      <c r="G282" s="194"/>
      <c r="H282" s="194"/>
      <c r="I282" s="195"/>
      <c r="J282" s="190"/>
      <c r="K282" s="190"/>
      <c r="L282" s="286"/>
      <c r="M282" s="316"/>
      <c r="N282" s="219"/>
      <c r="O282" s="317"/>
      <c r="P282" s="287"/>
    </row>
    <row r="283" spans="1:16" ht="16.149999999999999" customHeight="1">
      <c r="A283" s="381" t="str">
        <f>IF(J283="","",MAX(A$3:A282)+1)</f>
        <v/>
      </c>
      <c r="B283" s="382" t="s">
        <v>409</v>
      </c>
      <c r="C283" s="194"/>
      <c r="D283" s="194"/>
      <c r="E283" s="194"/>
      <c r="F283" s="194"/>
      <c r="G283" s="194"/>
      <c r="H283" s="194"/>
      <c r="I283" s="195"/>
      <c r="J283" s="190"/>
      <c r="K283" s="190"/>
      <c r="L283" s="286"/>
      <c r="M283" s="316"/>
      <c r="N283" s="219"/>
      <c r="O283" s="317"/>
      <c r="P283" s="203">
        <f t="shared" ref="P283:P288" si="20">L283*K283</f>
        <v>0</v>
      </c>
    </row>
    <row r="284" spans="1:16" s="160" customFormat="1" ht="16.149999999999999" customHeight="1">
      <c r="A284" s="381">
        <f>IF(J284="","",MAX(A$3:A283)+1)</f>
        <v>150</v>
      </c>
      <c r="B284" s="384" t="s">
        <v>410</v>
      </c>
      <c r="C284" s="194"/>
      <c r="D284" s="194"/>
      <c r="E284" s="194"/>
      <c r="F284" s="194"/>
      <c r="G284" s="194"/>
      <c r="H284" s="194"/>
      <c r="I284" s="195"/>
      <c r="J284" s="190" t="s">
        <v>272</v>
      </c>
      <c r="K284" s="388">
        <v>26</v>
      </c>
      <c r="L284" s="286"/>
      <c r="M284" s="316"/>
      <c r="N284" s="219"/>
      <c r="O284" s="317"/>
      <c r="P284" s="203">
        <f t="shared" si="20"/>
        <v>0</v>
      </c>
    </row>
    <row r="285" spans="1:16" s="160" customFormat="1" ht="16.149999999999999" customHeight="1" collapsed="1">
      <c r="A285" s="381" t="str">
        <f>IF(J285="","",MAX(A$3:A284)+1)</f>
        <v/>
      </c>
      <c r="B285" s="384" t="s">
        <v>411</v>
      </c>
      <c r="C285" s="194"/>
      <c r="D285" s="194"/>
      <c r="E285" s="194"/>
      <c r="F285" s="194"/>
      <c r="G285" s="194"/>
      <c r="H285" s="194"/>
      <c r="I285" s="385" t="s">
        <v>404</v>
      </c>
      <c r="J285" s="190"/>
      <c r="K285" s="311"/>
      <c r="L285" s="286"/>
      <c r="M285" s="316"/>
      <c r="N285" s="219"/>
      <c r="O285" s="317"/>
      <c r="P285" s="203">
        <f t="shared" si="20"/>
        <v>0</v>
      </c>
    </row>
    <row r="286" spans="1:16" s="160" customFormat="1" ht="15" customHeight="1" collapsed="1">
      <c r="A286" s="381">
        <f>IF(J286="","",MAX(A$3:A285)+1)</f>
        <v>151</v>
      </c>
      <c r="B286" s="939" t="s">
        <v>412</v>
      </c>
      <c r="C286" s="940"/>
      <c r="D286" s="940"/>
      <c r="E286" s="940"/>
      <c r="F286" s="940"/>
      <c r="G286" s="940"/>
      <c r="H286" s="940"/>
      <c r="I286" s="941"/>
      <c r="J286" s="190" t="s">
        <v>296</v>
      </c>
      <c r="K286" s="325">
        <v>1</v>
      </c>
      <c r="L286" s="286"/>
      <c r="M286" s="316"/>
      <c r="N286" s="219"/>
      <c r="O286" s="317"/>
      <c r="P286" s="203">
        <f t="shared" si="20"/>
        <v>0</v>
      </c>
    </row>
    <row r="287" spans="1:16" s="160" customFormat="1" ht="15" customHeight="1" collapsed="1">
      <c r="A287" s="381">
        <f>IF(J287="","",MAX(A$3:A286)+1)</f>
        <v>152</v>
      </c>
      <c r="B287" s="939" t="s">
        <v>413</v>
      </c>
      <c r="C287" s="940"/>
      <c r="D287" s="940"/>
      <c r="E287" s="940"/>
      <c r="F287" s="940"/>
      <c r="G287" s="940"/>
      <c r="H287" s="940"/>
      <c r="I287" s="941"/>
      <c r="J287" s="190" t="s">
        <v>296</v>
      </c>
      <c r="K287" s="325">
        <v>1</v>
      </c>
      <c r="L287" s="286"/>
      <c r="M287" s="316"/>
      <c r="N287" s="219"/>
      <c r="O287" s="317"/>
      <c r="P287" s="203">
        <f t="shared" si="20"/>
        <v>0</v>
      </c>
    </row>
    <row r="288" spans="1:16" s="160" customFormat="1" ht="16.149999999999999" customHeight="1">
      <c r="A288" s="381">
        <f>IF(J288="","",MAX(A$3:A287)+1)</f>
        <v>153</v>
      </c>
      <c r="B288" s="384" t="s">
        <v>414</v>
      </c>
      <c r="C288" s="194"/>
      <c r="D288" s="194"/>
      <c r="E288" s="194"/>
      <c r="F288" s="194"/>
      <c r="G288" s="194"/>
      <c r="H288" s="194"/>
      <c r="I288" s="195"/>
      <c r="J288" s="190" t="s">
        <v>272</v>
      </c>
      <c r="K288" s="388">
        <v>4</v>
      </c>
      <c r="L288" s="286"/>
      <c r="M288" s="316"/>
      <c r="N288" s="219"/>
      <c r="O288" s="317"/>
      <c r="P288" s="203">
        <f t="shared" si="20"/>
        <v>0</v>
      </c>
    </row>
    <row r="289" spans="1:16" s="160" customFormat="1" ht="16.149999999999999" customHeight="1">
      <c r="A289" s="381">
        <f>IF(J289="","",MAX(A$3:A288)+1)</f>
        <v>154</v>
      </c>
      <c r="B289" s="384" t="s">
        <v>407</v>
      </c>
      <c r="C289" s="194"/>
      <c r="D289" s="194"/>
      <c r="E289" s="194"/>
      <c r="F289" s="194"/>
      <c r="G289" s="194"/>
      <c r="H289" s="194"/>
      <c r="I289" s="195"/>
      <c r="J289" s="190" t="s">
        <v>272</v>
      </c>
      <c r="K289" s="388">
        <v>30</v>
      </c>
      <c r="L289" s="286"/>
      <c r="M289" s="316"/>
      <c r="N289" s="219"/>
      <c r="O289" s="317"/>
      <c r="P289" s="203">
        <f t="shared" si="19"/>
        <v>0</v>
      </c>
    </row>
    <row r="290" spans="1:16" s="160" customFormat="1" ht="15.6" customHeight="1">
      <c r="A290" s="381" t="str">
        <f>IF(J290="","",MAX(A$3:A289)+1)</f>
        <v/>
      </c>
      <c r="B290" s="384"/>
      <c r="C290" s="194"/>
      <c r="D290" s="194"/>
      <c r="E290" s="194"/>
      <c r="F290" s="194"/>
      <c r="G290" s="194"/>
      <c r="H290" s="194"/>
      <c r="I290" s="195"/>
      <c r="J290" s="190"/>
      <c r="K290" s="388"/>
      <c r="L290" s="286"/>
      <c r="M290" s="316"/>
      <c r="N290" s="219"/>
      <c r="O290" s="317"/>
      <c r="P290" s="203"/>
    </row>
    <row r="291" spans="1:16" s="170" customFormat="1" ht="16.149999999999999" customHeight="1">
      <c r="A291" s="381" t="str">
        <f>IF(J291="","",MAX(A$3:A290)+1)</f>
        <v/>
      </c>
      <c r="B291" s="382" t="s">
        <v>415</v>
      </c>
      <c r="C291" s="194"/>
      <c r="D291" s="194"/>
      <c r="E291" s="194"/>
      <c r="F291" s="194"/>
      <c r="G291" s="194"/>
      <c r="H291" s="194"/>
      <c r="I291" s="195"/>
      <c r="J291" s="190"/>
      <c r="K291" s="190"/>
      <c r="L291" s="286"/>
      <c r="M291" s="316"/>
      <c r="N291" s="219"/>
      <c r="O291" s="317"/>
      <c r="P291" s="203">
        <f t="shared" ref="P291:P295" si="21">L291*K291</f>
        <v>0</v>
      </c>
    </row>
    <row r="292" spans="1:16" s="160" customFormat="1" ht="16.149999999999999" customHeight="1" collapsed="1">
      <c r="A292" s="381">
        <f>IF(J292="","",MAX(A$3:A291)+1)</f>
        <v>155</v>
      </c>
      <c r="B292" s="384" t="s">
        <v>385</v>
      </c>
      <c r="C292" s="194"/>
      <c r="D292" s="194"/>
      <c r="E292" s="318"/>
      <c r="F292" s="194"/>
      <c r="G292" s="194"/>
      <c r="H292" s="194"/>
      <c r="I292" s="318" t="s">
        <v>416</v>
      </c>
      <c r="J292" s="190" t="s">
        <v>32</v>
      </c>
      <c r="K292" s="311">
        <v>4.5</v>
      </c>
      <c r="L292" s="286"/>
      <c r="M292" s="316"/>
      <c r="N292" s="219"/>
      <c r="O292" s="317"/>
      <c r="P292" s="203">
        <f t="shared" si="21"/>
        <v>0</v>
      </c>
    </row>
    <row r="293" spans="1:16" s="170" customFormat="1" ht="16.149999999999999" customHeight="1">
      <c r="A293" s="381">
        <f>IF(J293="","",MAX(A$3:A292)+1)</f>
        <v>156</v>
      </c>
      <c r="B293" s="384" t="s">
        <v>402</v>
      </c>
      <c r="C293" s="194"/>
      <c r="D293" s="194"/>
      <c r="E293" s="194"/>
      <c r="F293" s="194"/>
      <c r="G293" s="194"/>
      <c r="H293" s="194"/>
      <c r="I293" s="195"/>
      <c r="J293" s="190" t="s">
        <v>32</v>
      </c>
      <c r="K293" s="311">
        <v>4.5</v>
      </c>
      <c r="L293" s="286"/>
      <c r="M293" s="316"/>
      <c r="N293" s="219"/>
      <c r="O293" s="317"/>
      <c r="P293" s="203">
        <f t="shared" si="21"/>
        <v>0</v>
      </c>
    </row>
    <row r="294" spans="1:16" s="160" customFormat="1" ht="16.149999999999999" customHeight="1">
      <c r="A294" s="381">
        <f>IF(J294="","",MAX(A$3:A293)+1)</f>
        <v>157</v>
      </c>
      <c r="B294" s="384" t="s">
        <v>392</v>
      </c>
      <c r="C294" s="194"/>
      <c r="D294" s="194"/>
      <c r="E294" s="194"/>
      <c r="F294" s="194"/>
      <c r="G294" s="194"/>
      <c r="H294" s="194"/>
      <c r="I294" s="195"/>
      <c r="J294" s="190" t="s">
        <v>230</v>
      </c>
      <c r="K294" s="190">
        <v>2</v>
      </c>
      <c r="L294" s="286"/>
      <c r="M294" s="316"/>
      <c r="N294" s="219"/>
      <c r="O294" s="317"/>
      <c r="P294" s="203">
        <f t="shared" si="21"/>
        <v>0</v>
      </c>
    </row>
    <row r="295" spans="1:16" s="170" customFormat="1" ht="16.149999999999999" customHeight="1">
      <c r="A295" s="381">
        <f>IF(J295="","",MAX(A$3:A294)+1)</f>
        <v>158</v>
      </c>
      <c r="B295" s="384" t="s">
        <v>407</v>
      </c>
      <c r="C295" s="194"/>
      <c r="D295" s="194"/>
      <c r="E295" s="194"/>
      <c r="F295" s="194"/>
      <c r="G295" s="194"/>
      <c r="H295" s="194"/>
      <c r="I295" s="195"/>
      <c r="J295" s="190" t="s">
        <v>32</v>
      </c>
      <c r="K295" s="311">
        <v>4.5</v>
      </c>
      <c r="L295" s="286"/>
      <c r="M295" s="316"/>
      <c r="N295" s="219"/>
      <c r="O295" s="317"/>
      <c r="P295" s="203">
        <f t="shared" si="21"/>
        <v>0</v>
      </c>
    </row>
    <row r="296" spans="1:16" s="160" customFormat="1" ht="16.149999999999999" customHeight="1">
      <c r="A296" s="381" t="str">
        <f>IF(J296="","",MAX(A$3:A295)+1)</f>
        <v/>
      </c>
      <c r="B296" s="386"/>
      <c r="C296" s="194"/>
      <c r="D296" s="194"/>
      <c r="E296" s="194"/>
      <c r="F296" s="194"/>
      <c r="G296" s="194"/>
      <c r="H296" s="194"/>
      <c r="I296" s="195"/>
      <c r="J296" s="190"/>
      <c r="K296" s="190"/>
      <c r="L296" s="286"/>
      <c r="M296" s="316"/>
      <c r="N296" s="219"/>
      <c r="O296" s="317"/>
      <c r="P296" s="287"/>
    </row>
    <row r="297" spans="1:16" ht="16.149999999999999" customHeight="1">
      <c r="A297" s="381" t="str">
        <f>IF(J297="","",MAX(A$3:A296)+1)</f>
        <v/>
      </c>
      <c r="B297" s="382" t="s">
        <v>417</v>
      </c>
      <c r="C297" s="194"/>
      <c r="D297" s="194"/>
      <c r="E297" s="194"/>
      <c r="F297" s="194"/>
      <c r="G297" s="194"/>
      <c r="H297" s="194"/>
      <c r="I297" s="195"/>
      <c r="J297" s="190"/>
      <c r="K297" s="190"/>
      <c r="L297" s="286"/>
      <c r="M297" s="316"/>
      <c r="N297" s="219"/>
      <c r="O297" s="317"/>
      <c r="P297" s="203">
        <f t="shared" ref="P297" si="22">L297*K297</f>
        <v>0</v>
      </c>
    </row>
    <row r="298" spans="1:16" s="160" customFormat="1" ht="16.149999999999999" customHeight="1">
      <c r="A298" s="381">
        <f>IF(J298="","",MAX(A$3:A297)+1)</f>
        <v>159</v>
      </c>
      <c r="B298" s="384" t="s">
        <v>418</v>
      </c>
      <c r="C298" s="194"/>
      <c r="D298" s="194"/>
      <c r="E298" s="194"/>
      <c r="F298" s="194"/>
      <c r="G298" s="194"/>
      <c r="H298" s="194"/>
      <c r="I298" s="195"/>
      <c r="J298" s="190" t="s">
        <v>230</v>
      </c>
      <c r="K298" s="311">
        <v>3</v>
      </c>
      <c r="L298" s="286"/>
      <c r="M298" s="316"/>
      <c r="N298" s="219"/>
      <c r="O298" s="317"/>
      <c r="P298" s="203">
        <f t="shared" si="19"/>
        <v>0</v>
      </c>
    </row>
    <row r="299" spans="1:16" s="160" customFormat="1" ht="16.149999999999999" customHeight="1">
      <c r="A299" s="381">
        <f>IF(J299="","",MAX(A$3:A297)+1)</f>
        <v>159</v>
      </c>
      <c r="B299" s="384" t="s">
        <v>419</v>
      </c>
      <c r="C299" s="194"/>
      <c r="D299" s="194"/>
      <c r="E299" s="194"/>
      <c r="F299" s="194"/>
      <c r="G299" s="194"/>
      <c r="H299" s="194"/>
      <c r="I299" s="195"/>
      <c r="J299" s="190" t="s">
        <v>230</v>
      </c>
      <c r="K299" s="311">
        <v>36</v>
      </c>
      <c r="L299" s="286"/>
      <c r="M299" s="316"/>
      <c r="N299" s="219"/>
      <c r="O299" s="317"/>
      <c r="P299" s="203">
        <f t="shared" si="19"/>
        <v>0</v>
      </c>
    </row>
    <row r="300" spans="1:16" s="160" customFormat="1" ht="16.149999999999999" customHeight="1">
      <c r="A300" s="381">
        <f>IF(J300="","",MAX(A$3:A298)+1)</f>
        <v>160</v>
      </c>
      <c r="B300" s="384" t="s">
        <v>420</v>
      </c>
      <c r="C300" s="194"/>
      <c r="D300" s="194"/>
      <c r="E300" s="194"/>
      <c r="F300" s="194"/>
      <c r="G300" s="194"/>
      <c r="H300" s="194"/>
      <c r="I300" s="195"/>
      <c r="J300" s="190" t="s">
        <v>321</v>
      </c>
      <c r="K300" s="311">
        <v>40</v>
      </c>
      <c r="L300" s="286"/>
      <c r="M300" s="316"/>
      <c r="N300" s="219"/>
      <c r="O300" s="317"/>
      <c r="P300" s="203">
        <f t="shared" si="19"/>
        <v>0</v>
      </c>
    </row>
    <row r="301" spans="1:16" s="160" customFormat="1" ht="11.45" customHeight="1">
      <c r="A301" s="381" t="str">
        <f>IF(J301="","",MAX(A$3:A300)+1)</f>
        <v/>
      </c>
      <c r="B301" s="386"/>
      <c r="C301" s="194"/>
      <c r="D301" s="194"/>
      <c r="E301" s="194"/>
      <c r="F301" s="194"/>
      <c r="G301" s="194"/>
      <c r="H301" s="194"/>
      <c r="I301" s="195"/>
      <c r="J301" s="190"/>
      <c r="K301" s="311"/>
      <c r="L301" s="286"/>
      <c r="M301" s="316"/>
      <c r="N301" s="219"/>
      <c r="O301" s="317"/>
      <c r="P301" s="203">
        <f t="shared" si="19"/>
        <v>0</v>
      </c>
    </row>
    <row r="302" spans="1:16" s="160" customFormat="1" ht="16.149999999999999" customHeight="1" thickBot="1">
      <c r="A302" s="389" t="str">
        <f>IF(J302="","",MAX(A$3:A301)+1)</f>
        <v/>
      </c>
      <c r="B302" s="390"/>
      <c r="C302" s="259"/>
      <c r="D302" s="259"/>
      <c r="E302" s="259"/>
      <c r="F302" s="259"/>
      <c r="G302" s="259"/>
      <c r="H302" s="259"/>
      <c r="I302" s="260"/>
      <c r="J302" s="391"/>
      <c r="K302" s="245"/>
      <c r="L302" s="392"/>
      <c r="M302" s="319"/>
      <c r="N302" s="320"/>
      <c r="O302" s="321"/>
      <c r="P302" s="393">
        <f t="shared" ref="P302" si="23">+K302*L302</f>
        <v>0</v>
      </c>
    </row>
    <row r="303" spans="1:16" ht="6" customHeight="1">
      <c r="A303" s="189"/>
      <c r="B303" s="394"/>
      <c r="C303" s="395"/>
      <c r="D303" s="395"/>
      <c r="E303" s="395"/>
      <c r="F303" s="395"/>
      <c r="G303" s="395"/>
      <c r="H303" s="395"/>
      <c r="I303" s="395"/>
      <c r="J303" s="190"/>
      <c r="K303" s="396"/>
      <c r="L303" s="212"/>
      <c r="P303" s="398"/>
    </row>
    <row r="304" spans="1:16" ht="30" customHeight="1" thickBot="1">
      <c r="A304" s="399"/>
      <c r="B304" s="400"/>
      <c r="C304" s="401"/>
      <c r="D304" s="401"/>
      <c r="E304" s="401"/>
      <c r="F304" s="401"/>
      <c r="G304" s="401"/>
      <c r="H304" s="401"/>
      <c r="I304" s="401"/>
      <c r="J304" s="402"/>
      <c r="K304" s="194"/>
      <c r="L304" s="403"/>
      <c r="M304" s="219"/>
      <c r="N304" s="219"/>
      <c r="O304" s="219"/>
      <c r="P304" s="404"/>
    </row>
    <row r="305" spans="1:18" ht="20.45" customHeight="1">
      <c r="A305" s="399"/>
      <c r="B305" s="400"/>
      <c r="C305" s="951" t="s">
        <v>421</v>
      </c>
      <c r="D305" s="952"/>
      <c r="E305" s="952"/>
      <c r="F305" s="952"/>
      <c r="G305" s="952"/>
      <c r="H305" s="952"/>
      <c r="I305" s="952"/>
      <c r="J305" s="405"/>
      <c r="K305" s="405" t="s">
        <v>422</v>
      </c>
      <c r="L305" s="406"/>
      <c r="M305" s="407"/>
      <c r="N305" s="407"/>
      <c r="O305" s="407"/>
      <c r="P305" s="408">
        <f>SUM(P3:P303)</f>
        <v>0</v>
      </c>
    </row>
    <row r="306" spans="1:18" ht="20.45" customHeight="1">
      <c r="A306" s="399"/>
      <c r="B306" s="400"/>
      <c r="C306" s="953"/>
      <c r="D306" s="954"/>
      <c r="E306" s="954"/>
      <c r="F306" s="954"/>
      <c r="G306" s="954"/>
      <c r="H306" s="954"/>
      <c r="I306" s="954"/>
      <c r="J306" s="409"/>
      <c r="K306" s="409" t="s">
        <v>423</v>
      </c>
      <c r="L306" s="410"/>
      <c r="M306" s="411"/>
      <c r="N306" s="411"/>
      <c r="O306" s="411"/>
      <c r="P306" s="412">
        <f>0.2*P305</f>
        <v>0</v>
      </c>
    </row>
    <row r="307" spans="1:18" ht="20.45" customHeight="1" thickBot="1">
      <c r="A307" s="399"/>
      <c r="B307" s="400"/>
      <c r="C307" s="955"/>
      <c r="D307" s="956"/>
      <c r="E307" s="956"/>
      <c r="F307" s="956"/>
      <c r="G307" s="956"/>
      <c r="H307" s="956"/>
      <c r="I307" s="956"/>
      <c r="J307" s="413"/>
      <c r="K307" s="413" t="s">
        <v>424</v>
      </c>
      <c r="L307" s="414"/>
      <c r="M307" s="415"/>
      <c r="N307" s="415"/>
      <c r="O307" s="415"/>
      <c r="P307" s="416">
        <f>+P306+P305</f>
        <v>0</v>
      </c>
    </row>
    <row r="308" spans="1:18">
      <c r="A308" s="399"/>
      <c r="B308" s="400"/>
      <c r="C308" s="401"/>
      <c r="D308" s="401"/>
      <c r="E308" s="401"/>
      <c r="F308" s="401"/>
      <c r="G308" s="401"/>
      <c r="H308" s="401"/>
      <c r="I308" s="401"/>
      <c r="J308" s="402"/>
      <c r="K308" s="194"/>
      <c r="L308" s="403"/>
      <c r="M308" s="219"/>
      <c r="N308" s="219"/>
      <c r="O308" s="219"/>
      <c r="P308" s="404"/>
    </row>
    <row r="309" spans="1:18" s="170" customFormat="1" ht="11.45" customHeight="1" thickBot="1">
      <c r="A309" s="399"/>
      <c r="B309" s="417"/>
      <c r="C309" s="194"/>
      <c r="D309" s="194"/>
      <c r="E309" s="194"/>
      <c r="F309" s="194"/>
      <c r="G309" s="194"/>
      <c r="H309" s="194"/>
      <c r="I309" s="194"/>
      <c r="J309" s="194"/>
      <c r="K309" s="404"/>
      <c r="L309" s="418"/>
      <c r="M309" s="219"/>
      <c r="N309" s="219"/>
      <c r="O309" s="219"/>
      <c r="P309" s="419"/>
    </row>
    <row r="310" spans="1:18" s="170" customFormat="1" ht="41.45" customHeight="1">
      <c r="A310" s="379"/>
      <c r="B310" s="948" t="s">
        <v>425</v>
      </c>
      <c r="C310" s="949"/>
      <c r="D310" s="949"/>
      <c r="E310" s="949"/>
      <c r="F310" s="949"/>
      <c r="G310" s="949"/>
      <c r="H310" s="949"/>
      <c r="I310" s="950"/>
      <c r="J310" s="420"/>
      <c r="K310" s="421"/>
      <c r="L310" s="422"/>
      <c r="M310" s="322"/>
      <c r="N310" s="323"/>
      <c r="O310" s="324"/>
      <c r="P310" s="179"/>
      <c r="Q310" s="185"/>
      <c r="R310" s="186"/>
    </row>
    <row r="311" spans="1:18" ht="16.149999999999999" customHeight="1">
      <c r="A311" s="381"/>
      <c r="B311" s="423"/>
      <c r="C311" s="188"/>
      <c r="D311" s="188"/>
      <c r="E311" s="188"/>
      <c r="F311" s="188"/>
      <c r="G311" s="188"/>
      <c r="H311" s="188"/>
      <c r="I311" s="188"/>
      <c r="J311" s="189"/>
      <c r="K311" s="189"/>
      <c r="L311" s="312"/>
      <c r="M311" s="316"/>
      <c r="N311" s="219"/>
      <c r="O311" s="317"/>
      <c r="P311" s="192"/>
    </row>
    <row r="312" spans="1:18" ht="16.149999999999999" customHeight="1">
      <c r="A312" s="381" t="str">
        <f>IF(J312="","",MAX(A$3:A311)+1)</f>
        <v/>
      </c>
      <c r="B312" s="423"/>
      <c r="C312" s="188"/>
      <c r="D312" s="188"/>
      <c r="E312" s="188"/>
      <c r="F312" s="188"/>
      <c r="G312" s="188"/>
      <c r="H312" s="188"/>
      <c r="I312" s="188"/>
      <c r="J312" s="189"/>
      <c r="K312" s="189"/>
      <c r="L312" s="312"/>
      <c r="M312" s="316"/>
      <c r="N312" s="219"/>
      <c r="O312" s="317"/>
      <c r="P312" s="203">
        <f t="shared" ref="P312:P316" si="24">L312*K312</f>
        <v>0</v>
      </c>
    </row>
    <row r="313" spans="1:18" ht="16.149999999999999" customHeight="1">
      <c r="A313" s="381" t="str">
        <f>IF(J313="","",MAX(A$3:A312)+1)</f>
        <v/>
      </c>
      <c r="B313" s="424" t="s">
        <v>426</v>
      </c>
      <c r="C313" s="194"/>
      <c r="D313" s="194"/>
      <c r="E313" s="194"/>
      <c r="F313" s="194"/>
      <c r="G313" s="194"/>
      <c r="H313" s="194"/>
      <c r="I313" s="195"/>
      <c r="J313" s="190"/>
      <c r="K313" s="311"/>
      <c r="L313" s="286"/>
      <c r="M313" s="316"/>
      <c r="N313" s="219"/>
      <c r="O313" s="317"/>
      <c r="P313" s="203">
        <f t="shared" si="24"/>
        <v>0</v>
      </c>
    </row>
    <row r="314" spans="1:18" s="208" customFormat="1" ht="9.6" customHeight="1">
      <c r="A314" s="381" t="str">
        <f>IF(J314="","",MAX(A$3:A313)+1)</f>
        <v/>
      </c>
      <c r="B314" s="382"/>
      <c r="C314" s="194"/>
      <c r="D314" s="194"/>
      <c r="E314" s="194"/>
      <c r="F314" s="194"/>
      <c r="G314" s="194"/>
      <c r="H314" s="194"/>
      <c r="I314" s="195"/>
      <c r="J314" s="200"/>
      <c r="K314" s="237"/>
      <c r="L314" s="286"/>
      <c r="M314" s="316"/>
      <c r="N314" s="219"/>
      <c r="O314" s="317"/>
      <c r="P314" s="203">
        <f t="shared" si="24"/>
        <v>0</v>
      </c>
    </row>
    <row r="315" spans="1:18" s="160" customFormat="1" ht="16.149999999999999" customHeight="1" collapsed="1">
      <c r="A315" s="381">
        <f>IF(J315="","",MAX(A$3:A314)+1)</f>
        <v>161</v>
      </c>
      <c r="B315" s="383" t="s">
        <v>383</v>
      </c>
      <c r="C315" s="194"/>
      <c r="D315" s="194"/>
      <c r="E315" s="194"/>
      <c r="F315" s="194"/>
      <c r="G315" s="194"/>
      <c r="H315" s="194"/>
      <c r="I315" s="195"/>
      <c r="J315" s="190" t="s">
        <v>296</v>
      </c>
      <c r="K315" s="425">
        <v>-1</v>
      </c>
      <c r="L315" s="426">
        <f>SUM(P255:P270)</f>
        <v>0</v>
      </c>
      <c r="M315" s="316"/>
      <c r="N315" s="219"/>
      <c r="O315" s="317"/>
      <c r="P315" s="203">
        <f t="shared" si="24"/>
        <v>0</v>
      </c>
    </row>
    <row r="316" spans="1:18" s="208" customFormat="1" ht="9.6" customHeight="1">
      <c r="A316" s="381" t="str">
        <f>IF(J316="","",MAX(A$3:A315)+1)</f>
        <v/>
      </c>
      <c r="B316" s="382"/>
      <c r="C316" s="194"/>
      <c r="D316" s="194"/>
      <c r="E316" s="194"/>
      <c r="F316" s="194"/>
      <c r="G316" s="194"/>
      <c r="H316" s="194"/>
      <c r="I316" s="195"/>
      <c r="J316" s="200"/>
      <c r="K316" s="237"/>
      <c r="L316" s="286"/>
      <c r="M316" s="316"/>
      <c r="N316" s="219"/>
      <c r="O316" s="317"/>
      <c r="P316" s="203">
        <f t="shared" si="24"/>
        <v>0</v>
      </c>
    </row>
    <row r="317" spans="1:18" s="160" customFormat="1" ht="16.149999999999999" customHeight="1" collapsed="1">
      <c r="A317" s="381">
        <f>IF(J317="","",MAX(A$3:A316)+1)</f>
        <v>162</v>
      </c>
      <c r="B317" s="383" t="s">
        <v>398</v>
      </c>
      <c r="C317" s="194"/>
      <c r="D317" s="194"/>
      <c r="E317" s="194"/>
      <c r="F317" s="194"/>
      <c r="G317" s="194"/>
      <c r="H317" s="194"/>
      <c r="I317" s="195"/>
      <c r="J317" s="190" t="s">
        <v>296</v>
      </c>
      <c r="K317" s="425">
        <v>-1</v>
      </c>
      <c r="L317" s="426">
        <f>SUM(P272:P296)</f>
        <v>0</v>
      </c>
      <c r="M317" s="316"/>
      <c r="N317" s="219"/>
      <c r="O317" s="317"/>
      <c r="P317" s="203">
        <f>L317*K317</f>
        <v>0</v>
      </c>
    </row>
    <row r="318" spans="1:18" ht="36" customHeight="1">
      <c r="A318" s="381" t="str">
        <f>IF(J318="","",MAX(A$3:A317)+1)</f>
        <v/>
      </c>
      <c r="B318" s="423"/>
      <c r="C318" s="188"/>
      <c r="D318" s="188"/>
      <c r="E318" s="188"/>
      <c r="F318" s="188"/>
      <c r="G318" s="188"/>
      <c r="H318" s="188"/>
      <c r="I318" s="188"/>
      <c r="J318" s="189"/>
      <c r="K318" s="189"/>
      <c r="L318" s="312"/>
      <c r="M318" s="316"/>
      <c r="N318" s="219"/>
      <c r="O318" s="317"/>
      <c r="P318" s="203">
        <f t="shared" ref="P318:P328" si="25">L318*K318</f>
        <v>0</v>
      </c>
    </row>
    <row r="319" spans="1:18" ht="16.149999999999999" customHeight="1">
      <c r="A319" s="381" t="str">
        <f>IF(J319="","",MAX(A$3:A318)+1)</f>
        <v/>
      </c>
      <c r="B319" s="427" t="s">
        <v>427</v>
      </c>
      <c r="C319" s="194"/>
      <c r="D319" s="194"/>
      <c r="E319" s="194"/>
      <c r="F319" s="194"/>
      <c r="G319" s="194"/>
      <c r="H319" s="194"/>
      <c r="I319" s="195"/>
      <c r="J319" s="196"/>
      <c r="K319" s="196"/>
      <c r="L319" s="428"/>
      <c r="M319" s="316"/>
      <c r="N319" s="219"/>
      <c r="O319" s="317"/>
      <c r="P319" s="203">
        <f t="shared" si="25"/>
        <v>0</v>
      </c>
    </row>
    <row r="320" spans="1:18" s="208" customFormat="1" ht="9.6" customHeight="1">
      <c r="A320" s="381" t="str">
        <f>IF(J320="","",MAX(A$3:A319)+1)</f>
        <v/>
      </c>
      <c r="B320" s="382"/>
      <c r="C320" s="194"/>
      <c r="D320" s="194"/>
      <c r="E320" s="194"/>
      <c r="F320" s="194"/>
      <c r="G320" s="194"/>
      <c r="H320" s="194"/>
      <c r="I320" s="195"/>
      <c r="J320" s="200"/>
      <c r="K320" s="237"/>
      <c r="L320" s="286"/>
      <c r="M320" s="316"/>
      <c r="N320" s="219"/>
      <c r="O320" s="317"/>
      <c r="P320" s="203">
        <f t="shared" si="25"/>
        <v>0</v>
      </c>
    </row>
    <row r="321" spans="1:16" s="160" customFormat="1" ht="16.149999999999999" customHeight="1" collapsed="1">
      <c r="A321" s="381" t="str">
        <f>IF(J321="","",MAX(A$3:A320)+1)</f>
        <v/>
      </c>
      <c r="B321" s="383" t="s">
        <v>428</v>
      </c>
      <c r="C321" s="194"/>
      <c r="D321" s="194"/>
      <c r="E321" s="194"/>
      <c r="F321" s="194"/>
      <c r="G321" s="194"/>
      <c r="H321" s="194"/>
      <c r="I321" s="195"/>
      <c r="J321" s="200"/>
      <c r="K321" s="285"/>
      <c r="L321" s="286"/>
      <c r="M321" s="316"/>
      <c r="N321" s="219"/>
      <c r="O321" s="317"/>
      <c r="P321" s="203">
        <f t="shared" si="25"/>
        <v>0</v>
      </c>
    </row>
    <row r="322" spans="1:16" s="170" customFormat="1" ht="16.149999999999999" customHeight="1">
      <c r="A322" s="381" t="str">
        <f>IF(J322="","",MAX(A$3:A321)+1)</f>
        <v/>
      </c>
      <c r="B322" s="382" t="s">
        <v>429</v>
      </c>
      <c r="C322" s="194"/>
      <c r="D322" s="194"/>
      <c r="E322" s="194"/>
      <c r="F322" s="194"/>
      <c r="G322" s="194"/>
      <c r="H322" s="194"/>
      <c r="I322" s="195"/>
      <c r="J322" s="190"/>
      <c r="K322" s="190"/>
      <c r="L322" s="286"/>
      <c r="M322" s="316"/>
      <c r="N322" s="219"/>
      <c r="O322" s="317"/>
      <c r="P322" s="203">
        <f t="shared" si="25"/>
        <v>0</v>
      </c>
    </row>
    <row r="323" spans="1:16" s="160" customFormat="1" ht="16.149999999999999" customHeight="1" collapsed="1">
      <c r="A323" s="381">
        <f>IF(J323="","",MAX(A$3:A322)+1)</f>
        <v>163</v>
      </c>
      <c r="B323" s="384" t="s">
        <v>385</v>
      </c>
      <c r="C323" s="194"/>
      <c r="D323" s="194"/>
      <c r="E323" s="318"/>
      <c r="F323" s="194"/>
      <c r="G323" s="194"/>
      <c r="H323" s="194"/>
      <c r="I323" s="318" t="s">
        <v>386</v>
      </c>
      <c r="J323" s="190" t="s">
        <v>32</v>
      </c>
      <c r="K323" s="311">
        <v>43</v>
      </c>
      <c r="L323" s="286"/>
      <c r="M323" s="316"/>
      <c r="N323" s="219"/>
      <c r="O323" s="317"/>
      <c r="P323" s="203">
        <f t="shared" si="25"/>
        <v>0</v>
      </c>
    </row>
    <row r="324" spans="1:16" s="160" customFormat="1" ht="16.149999999999999" customHeight="1" collapsed="1">
      <c r="A324" s="381">
        <f>IF(J324="","",MAX(A$3:A323)+1)</f>
        <v>164</v>
      </c>
      <c r="B324" s="384" t="s">
        <v>387</v>
      </c>
      <c r="C324" s="194"/>
      <c r="D324" s="194"/>
      <c r="E324" s="194"/>
      <c r="F324" s="194"/>
      <c r="G324" s="194"/>
      <c r="H324" s="194"/>
      <c r="I324" s="195"/>
      <c r="J324" s="190" t="s">
        <v>32</v>
      </c>
      <c r="K324" s="311">
        <v>43</v>
      </c>
      <c r="L324" s="286"/>
      <c r="M324" s="316"/>
      <c r="N324" s="219"/>
      <c r="O324" s="317"/>
      <c r="P324" s="203">
        <f t="shared" si="25"/>
        <v>0</v>
      </c>
    </row>
    <row r="325" spans="1:16" s="160" customFormat="1" ht="16.149999999999999" customHeight="1">
      <c r="A325" s="381">
        <f>IF(J325="","",MAX(A$3:A324)+1)</f>
        <v>165</v>
      </c>
      <c r="B325" s="384" t="s">
        <v>388</v>
      </c>
      <c r="C325" s="194"/>
      <c r="D325" s="194"/>
      <c r="E325" s="194"/>
      <c r="F325" s="194"/>
      <c r="G325" s="194"/>
      <c r="H325" s="194"/>
      <c r="I325" s="195"/>
      <c r="J325" s="190" t="s">
        <v>32</v>
      </c>
      <c r="K325" s="311">
        <v>43</v>
      </c>
      <c r="L325" s="286"/>
      <c r="M325" s="316"/>
      <c r="N325" s="219"/>
      <c r="O325" s="317"/>
      <c r="P325" s="203">
        <f t="shared" si="25"/>
        <v>0</v>
      </c>
    </row>
    <row r="326" spans="1:16" s="160" customFormat="1" ht="16.149999999999999" customHeight="1">
      <c r="A326" s="381">
        <f>IF(J326="","",MAX(A$3:A325)+1)</f>
        <v>166</v>
      </c>
      <c r="B326" s="384" t="s">
        <v>389</v>
      </c>
      <c r="C326" s="194"/>
      <c r="D326" s="194"/>
      <c r="E326" s="194"/>
      <c r="F326" s="194"/>
      <c r="G326" s="194"/>
      <c r="H326" s="194"/>
      <c r="I326" s="195"/>
      <c r="J326" s="190" t="s">
        <v>32</v>
      </c>
      <c r="K326" s="311">
        <v>43</v>
      </c>
      <c r="L326" s="286"/>
      <c r="M326" s="316"/>
      <c r="N326" s="219"/>
      <c r="O326" s="317"/>
      <c r="P326" s="203">
        <f t="shared" si="25"/>
        <v>0</v>
      </c>
    </row>
    <row r="327" spans="1:16" s="160" customFormat="1" ht="16.149999999999999" customHeight="1">
      <c r="A327" s="381">
        <f>IF(J327="","",MAX(A$3:A326)+1)</f>
        <v>167</v>
      </c>
      <c r="B327" s="384" t="s">
        <v>390</v>
      </c>
      <c r="C327" s="194"/>
      <c r="D327" s="194"/>
      <c r="E327" s="194"/>
      <c r="F327" s="194"/>
      <c r="G327" s="194"/>
      <c r="H327" s="194"/>
      <c r="I327" s="195"/>
      <c r="J327" s="190" t="s">
        <v>32</v>
      </c>
      <c r="K327" s="311">
        <v>43</v>
      </c>
      <c r="L327" s="286"/>
      <c r="M327" s="316"/>
      <c r="N327" s="219"/>
      <c r="O327" s="317"/>
      <c r="P327" s="203">
        <f t="shared" si="25"/>
        <v>0</v>
      </c>
    </row>
    <row r="328" spans="1:16" s="160" customFormat="1" ht="16.149999999999999" customHeight="1">
      <c r="A328" s="381">
        <f>IF(J328="","",MAX(A$3:A327)+1)</f>
        <v>168</v>
      </c>
      <c r="B328" s="384" t="s">
        <v>430</v>
      </c>
      <c r="C328" s="194"/>
      <c r="D328" s="194"/>
      <c r="E328" s="194"/>
      <c r="F328" s="194"/>
      <c r="G328" s="194"/>
      <c r="H328" s="194"/>
      <c r="I328" s="195"/>
      <c r="J328" s="190" t="s">
        <v>32</v>
      </c>
      <c r="K328" s="311">
        <v>43</v>
      </c>
      <c r="L328" s="286"/>
      <c r="M328" s="316"/>
      <c r="N328" s="219"/>
      <c r="O328" s="317"/>
      <c r="P328" s="203">
        <f t="shared" si="25"/>
        <v>0</v>
      </c>
    </row>
    <row r="329" spans="1:16" s="160" customFormat="1" ht="6" customHeight="1">
      <c r="A329" s="381" t="str">
        <f>IF(J329="","",MAX(A$3:A328)+1)</f>
        <v/>
      </c>
      <c r="B329" s="384"/>
      <c r="C329" s="194"/>
      <c r="D329" s="318"/>
      <c r="E329" s="194"/>
      <c r="F329" s="194"/>
      <c r="G329" s="194"/>
      <c r="H329" s="194"/>
      <c r="I329" s="195"/>
      <c r="J329" s="190"/>
      <c r="K329" s="190"/>
      <c r="L329" s="286"/>
      <c r="M329" s="316"/>
      <c r="N329" s="219"/>
      <c r="O329" s="317"/>
      <c r="P329" s="203"/>
    </row>
    <row r="330" spans="1:16" s="170" customFormat="1" ht="16.149999999999999" customHeight="1">
      <c r="A330" s="381" t="str">
        <f>IF(J330="","",MAX(A$3:A329)+1)</f>
        <v/>
      </c>
      <c r="B330" s="382" t="s">
        <v>393</v>
      </c>
      <c r="C330" s="194"/>
      <c r="D330" s="194"/>
      <c r="E330" s="194"/>
      <c r="F330" s="194"/>
      <c r="G330" s="194"/>
      <c r="H330" s="194"/>
      <c r="I330" s="195"/>
      <c r="J330" s="190"/>
      <c r="K330" s="190"/>
      <c r="L330" s="286"/>
      <c r="M330" s="316"/>
      <c r="N330" s="219"/>
      <c r="O330" s="317"/>
      <c r="P330" s="203">
        <f t="shared" ref="P330:P337" si="26">L330*K330</f>
        <v>0</v>
      </c>
    </row>
    <row r="331" spans="1:16" s="160" customFormat="1" ht="16.149999999999999" customHeight="1" collapsed="1">
      <c r="A331" s="381">
        <f>IF(J331="","",MAX(A$3:A330)+1)</f>
        <v>169</v>
      </c>
      <c r="B331" s="384" t="s">
        <v>385</v>
      </c>
      <c r="C331" s="194"/>
      <c r="D331" s="194"/>
      <c r="E331" s="318"/>
      <c r="F331" s="194"/>
      <c r="G331" s="194"/>
      <c r="H331" s="194"/>
      <c r="I331" s="385" t="s">
        <v>394</v>
      </c>
      <c r="J331" s="190" t="s">
        <v>32</v>
      </c>
      <c r="K331" s="311">
        <v>11</v>
      </c>
      <c r="L331" s="286"/>
      <c r="M331" s="316"/>
      <c r="N331" s="219"/>
      <c r="O331" s="317"/>
      <c r="P331" s="203">
        <f t="shared" si="26"/>
        <v>0</v>
      </c>
    </row>
    <row r="332" spans="1:16" s="160" customFormat="1" ht="16.149999999999999" customHeight="1">
      <c r="A332" s="381">
        <f>IF(J332="","",MAX(A$3:A331)+1)</f>
        <v>170</v>
      </c>
      <c r="B332" s="384" t="s">
        <v>395</v>
      </c>
      <c r="C332" s="194"/>
      <c r="D332" s="194"/>
      <c r="E332" s="194"/>
      <c r="F332" s="194"/>
      <c r="G332" s="194"/>
      <c r="H332" s="194"/>
      <c r="I332" s="195"/>
      <c r="J332" s="190" t="s">
        <v>32</v>
      </c>
      <c r="K332" s="311">
        <v>11</v>
      </c>
      <c r="L332" s="286"/>
      <c r="M332" s="316"/>
      <c r="N332" s="219"/>
      <c r="O332" s="317"/>
      <c r="P332" s="203">
        <f t="shared" si="26"/>
        <v>0</v>
      </c>
    </row>
    <row r="333" spans="1:16" s="160" customFormat="1" ht="16.149999999999999" customHeight="1">
      <c r="A333" s="381">
        <f>IF(J333="","",MAX(A$3:A332)+1)</f>
        <v>171</v>
      </c>
      <c r="B333" s="384" t="s">
        <v>396</v>
      </c>
      <c r="C333" s="194"/>
      <c r="D333" s="194"/>
      <c r="E333" s="194"/>
      <c r="F333" s="194"/>
      <c r="G333" s="194"/>
      <c r="H333" s="194"/>
      <c r="I333" s="195"/>
      <c r="J333" s="190" t="s">
        <v>32</v>
      </c>
      <c r="K333" s="311">
        <v>11</v>
      </c>
      <c r="L333" s="286"/>
      <c r="M333" s="316"/>
      <c r="N333" s="219"/>
      <c r="O333" s="317"/>
      <c r="P333" s="203">
        <f t="shared" si="26"/>
        <v>0</v>
      </c>
    </row>
    <row r="334" spans="1:16" s="160" customFormat="1" ht="16.149999999999999" customHeight="1">
      <c r="A334" s="381">
        <f>IF(J334="","",MAX(A$3:A333)+1)</f>
        <v>172</v>
      </c>
      <c r="B334" s="384" t="s">
        <v>397</v>
      </c>
      <c r="C334" s="194"/>
      <c r="D334" s="194"/>
      <c r="E334" s="194"/>
      <c r="F334" s="194"/>
      <c r="G334" s="194"/>
      <c r="H334" s="194"/>
      <c r="I334" s="195"/>
      <c r="J334" s="190" t="s">
        <v>32</v>
      </c>
      <c r="K334" s="311">
        <v>11</v>
      </c>
      <c r="L334" s="286"/>
      <c r="M334" s="316"/>
      <c r="N334" s="219"/>
      <c r="O334" s="317"/>
      <c r="P334" s="203">
        <f t="shared" si="26"/>
        <v>0</v>
      </c>
    </row>
    <row r="335" spans="1:16" s="208" customFormat="1" ht="9.6" customHeight="1">
      <c r="A335" s="381" t="str">
        <f>IF(J335="","",MAX(A$3:A334)+1)</f>
        <v/>
      </c>
      <c r="B335" s="382"/>
      <c r="C335" s="194"/>
      <c r="D335" s="194"/>
      <c r="E335" s="194"/>
      <c r="F335" s="194"/>
      <c r="G335" s="194"/>
      <c r="H335" s="194"/>
      <c r="I335" s="195"/>
      <c r="J335" s="200"/>
      <c r="K335" s="237"/>
      <c r="L335" s="286"/>
      <c r="M335" s="316"/>
      <c r="N335" s="219"/>
      <c r="O335" s="317"/>
      <c r="P335" s="203">
        <f t="shared" si="26"/>
        <v>0</v>
      </c>
    </row>
    <row r="336" spans="1:16" s="160" customFormat="1" ht="16.149999999999999" customHeight="1" collapsed="1">
      <c r="A336" s="381" t="str">
        <f>IF(J336="","",MAX(A$3:A335)+1)</f>
        <v/>
      </c>
      <c r="B336" s="383" t="s">
        <v>398</v>
      </c>
      <c r="C336" s="194"/>
      <c r="D336" s="194"/>
      <c r="E336" s="194"/>
      <c r="F336" s="194"/>
      <c r="G336" s="194"/>
      <c r="H336" s="194"/>
      <c r="I336" s="195"/>
      <c r="J336" s="200"/>
      <c r="K336" s="285"/>
      <c r="L336" s="286"/>
      <c r="M336" s="316"/>
      <c r="N336" s="219"/>
      <c r="O336" s="317"/>
      <c r="P336" s="203">
        <f t="shared" si="26"/>
        <v>0</v>
      </c>
    </row>
    <row r="337" spans="1:16" s="170" customFormat="1" ht="16.149999999999999" customHeight="1">
      <c r="A337" s="381" t="str">
        <f>IF(J337="","",MAX(A$3:A336)+1)</f>
        <v/>
      </c>
      <c r="B337" s="382" t="s">
        <v>431</v>
      </c>
      <c r="C337" s="194"/>
      <c r="D337" s="194"/>
      <c r="E337" s="194"/>
      <c r="F337" s="194"/>
      <c r="G337" s="194"/>
      <c r="H337" s="194"/>
      <c r="I337" s="195"/>
      <c r="J337" s="190"/>
      <c r="K337" s="190"/>
      <c r="L337" s="286"/>
      <c r="M337" s="316"/>
      <c r="N337" s="219"/>
      <c r="O337" s="317"/>
      <c r="P337" s="203">
        <f t="shared" si="26"/>
        <v>0</v>
      </c>
    </row>
    <row r="338" spans="1:16" s="170" customFormat="1" ht="29.45" customHeight="1" collapsed="1">
      <c r="A338" s="381">
        <f>IF(J338="","",MAX(A$3:A337)+1)</f>
        <v>173</v>
      </c>
      <c r="B338" s="939" t="s">
        <v>400</v>
      </c>
      <c r="C338" s="940"/>
      <c r="D338" s="940"/>
      <c r="E338" s="940"/>
      <c r="F338" s="940"/>
      <c r="G338" s="940"/>
      <c r="H338" s="940"/>
      <c r="I338" s="941"/>
      <c r="J338" s="190" t="s">
        <v>296</v>
      </c>
      <c r="K338" s="311">
        <v>1</v>
      </c>
      <c r="L338" s="286"/>
      <c r="M338" s="316"/>
      <c r="N338" s="219"/>
      <c r="O338" s="317"/>
      <c r="P338" s="203">
        <f>+L338*K338</f>
        <v>0</v>
      </c>
    </row>
    <row r="339" spans="1:16" s="160" customFormat="1" ht="16.149999999999999" customHeight="1" collapsed="1">
      <c r="A339" s="381">
        <f>IF(J339="","",MAX(A$3:A338)+1)</f>
        <v>174</v>
      </c>
      <c r="B339" s="384" t="s">
        <v>385</v>
      </c>
      <c r="C339" s="194"/>
      <c r="D339" s="194"/>
      <c r="E339" s="318"/>
      <c r="F339" s="194"/>
      <c r="G339" s="194"/>
      <c r="H339" s="194"/>
      <c r="I339" s="318" t="s">
        <v>401</v>
      </c>
      <c r="J339" s="190" t="s">
        <v>32</v>
      </c>
      <c r="K339" s="311">
        <v>33</v>
      </c>
      <c r="L339" s="286"/>
      <c r="M339" s="316"/>
      <c r="N339" s="219"/>
      <c r="O339" s="317"/>
      <c r="P339" s="203">
        <f t="shared" ref="P339:P340" si="27">L339*K339</f>
        <v>0</v>
      </c>
    </row>
    <row r="340" spans="1:16" s="170" customFormat="1" ht="16.149999999999999" customHeight="1">
      <c r="A340" s="381">
        <f>IF(J340="","",MAX(A$3:A339)+1)</f>
        <v>175</v>
      </c>
      <c r="B340" s="384" t="s">
        <v>402</v>
      </c>
      <c r="C340" s="194"/>
      <c r="D340" s="194"/>
      <c r="E340" s="194"/>
      <c r="F340" s="194"/>
      <c r="G340" s="194"/>
      <c r="H340" s="194"/>
      <c r="I340" s="195"/>
      <c r="J340" s="190" t="s">
        <v>32</v>
      </c>
      <c r="K340" s="311">
        <v>33</v>
      </c>
      <c r="L340" s="286"/>
      <c r="M340" s="316"/>
      <c r="N340" s="219"/>
      <c r="O340" s="317"/>
      <c r="P340" s="203">
        <f t="shared" si="27"/>
        <v>0</v>
      </c>
    </row>
    <row r="341" spans="1:16" s="170" customFormat="1" ht="16.149999999999999" customHeight="1">
      <c r="A341" s="381" t="str">
        <f>IF(J341="","",MAX(A$3:A340)+1)</f>
        <v/>
      </c>
      <c r="B341" s="384" t="s">
        <v>403</v>
      </c>
      <c r="C341" s="194"/>
      <c r="D341" s="194"/>
      <c r="E341" s="194"/>
      <c r="F341" s="194"/>
      <c r="G341" s="194"/>
      <c r="H341" s="194"/>
      <c r="I341" s="385" t="s">
        <v>404</v>
      </c>
      <c r="J341" s="190"/>
      <c r="K341" s="311"/>
      <c r="L341" s="286"/>
      <c r="M341" s="316"/>
      <c r="N341" s="219"/>
      <c r="O341" s="317"/>
      <c r="P341" s="387" t="s">
        <v>249</v>
      </c>
    </row>
    <row r="342" spans="1:16" s="160" customFormat="1" ht="16.149999999999999" customHeight="1" collapsed="1">
      <c r="A342" s="381">
        <f>IF(J342="","",MAX(A$3:A341)+1)</f>
        <v>176</v>
      </c>
      <c r="B342" s="384" t="s">
        <v>432</v>
      </c>
      <c r="C342" s="194"/>
      <c r="D342" s="194"/>
      <c r="E342" s="194"/>
      <c r="F342" s="194"/>
      <c r="G342" s="194"/>
      <c r="H342" s="194"/>
      <c r="I342" s="195"/>
      <c r="J342" s="190" t="s">
        <v>230</v>
      </c>
      <c r="K342" s="190">
        <v>2</v>
      </c>
      <c r="L342" s="286"/>
      <c r="M342" s="316"/>
      <c r="N342" s="219"/>
      <c r="O342" s="317"/>
      <c r="P342" s="203">
        <f t="shared" ref="P342:P345" si="28">L342*K342</f>
        <v>0</v>
      </c>
    </row>
    <row r="343" spans="1:16" s="160" customFormat="1" ht="16.149999999999999" customHeight="1">
      <c r="A343" s="381">
        <f>IF(J343="","",MAX(A$3:A342)+1)</f>
        <v>177</v>
      </c>
      <c r="B343" s="384" t="s">
        <v>406</v>
      </c>
      <c r="C343" s="194"/>
      <c r="D343" s="194"/>
      <c r="E343" s="194"/>
      <c r="F343" s="194"/>
      <c r="G343" s="194"/>
      <c r="H343" s="194"/>
      <c r="I343" s="195"/>
      <c r="J343" s="190" t="s">
        <v>230</v>
      </c>
      <c r="K343" s="190">
        <v>3</v>
      </c>
      <c r="L343" s="286"/>
      <c r="M343" s="316"/>
      <c r="N343" s="219"/>
      <c r="O343" s="317"/>
      <c r="P343" s="203">
        <f t="shared" si="28"/>
        <v>0</v>
      </c>
    </row>
    <row r="344" spans="1:16" s="170" customFormat="1" ht="16.149999999999999" customHeight="1">
      <c r="A344" s="381">
        <f>IF(J344="","",MAX(A$3:A343)+1)</f>
        <v>178</v>
      </c>
      <c r="B344" s="384" t="s">
        <v>407</v>
      </c>
      <c r="C344" s="194"/>
      <c r="D344" s="194"/>
      <c r="E344" s="194"/>
      <c r="F344" s="194"/>
      <c r="G344" s="194"/>
      <c r="H344" s="194"/>
      <c r="I344" s="195"/>
      <c r="J344" s="190" t="s">
        <v>32</v>
      </c>
      <c r="K344" s="311">
        <v>33</v>
      </c>
      <c r="L344" s="286"/>
      <c r="M344" s="316"/>
      <c r="N344" s="219"/>
      <c r="O344" s="317"/>
      <c r="P344" s="203">
        <f t="shared" si="28"/>
        <v>0</v>
      </c>
    </row>
    <row r="345" spans="1:16" s="160" customFormat="1" ht="16.899999999999999" customHeight="1">
      <c r="A345" s="381">
        <f>IF(J345="","",MAX(A$3:A344)+1)</f>
        <v>179</v>
      </c>
      <c r="B345" s="384" t="s">
        <v>408</v>
      </c>
      <c r="C345" s="194"/>
      <c r="D345" s="194"/>
      <c r="E345" s="194"/>
      <c r="F345" s="194"/>
      <c r="G345" s="194"/>
      <c r="H345" s="194"/>
      <c r="I345" s="195"/>
      <c r="J345" s="190" t="s">
        <v>296</v>
      </c>
      <c r="K345" s="311">
        <v>1</v>
      </c>
      <c r="L345" s="286"/>
      <c r="M345" s="316"/>
      <c r="N345" s="219"/>
      <c r="O345" s="317"/>
      <c r="P345" s="203">
        <f t="shared" si="28"/>
        <v>0</v>
      </c>
    </row>
    <row r="346" spans="1:16" s="160" customFormat="1" ht="13.15" customHeight="1">
      <c r="A346" s="381" t="str">
        <f>IF(J346="","",MAX(A$3:A345)+1)</f>
        <v/>
      </c>
      <c r="B346" s="386"/>
      <c r="C346" s="194"/>
      <c r="D346" s="194"/>
      <c r="E346" s="194"/>
      <c r="F346" s="194"/>
      <c r="G346" s="194"/>
      <c r="H346" s="194"/>
      <c r="I346" s="195"/>
      <c r="J346" s="190"/>
      <c r="K346" s="190"/>
      <c r="L346" s="286"/>
      <c r="M346" s="316"/>
      <c r="N346" s="219"/>
      <c r="O346" s="317"/>
      <c r="P346" s="287"/>
    </row>
    <row r="347" spans="1:16" s="170" customFormat="1" ht="16.149999999999999" customHeight="1">
      <c r="A347" s="381" t="str">
        <f>IF(J347="","",MAX(A$3:A346)+1)</f>
        <v/>
      </c>
      <c r="B347" s="382" t="s">
        <v>409</v>
      </c>
      <c r="C347" s="194"/>
      <c r="D347" s="194"/>
      <c r="E347" s="194"/>
      <c r="F347" s="194"/>
      <c r="G347" s="194"/>
      <c r="H347" s="194"/>
      <c r="I347" s="195"/>
      <c r="J347" s="190"/>
      <c r="K347" s="190"/>
      <c r="L347" s="286"/>
      <c r="M347" s="316"/>
      <c r="N347" s="219"/>
      <c r="O347" s="317"/>
      <c r="P347" s="203">
        <f t="shared" ref="P347:P365" si="29">L347*K347</f>
        <v>0</v>
      </c>
    </row>
    <row r="348" spans="1:16" s="160" customFormat="1" ht="16.149999999999999" customHeight="1">
      <c r="A348" s="381">
        <f>IF(J348="","",MAX(A$3:A347)+1)</f>
        <v>180</v>
      </c>
      <c r="B348" s="384" t="s">
        <v>410</v>
      </c>
      <c r="C348" s="194"/>
      <c r="D348" s="194"/>
      <c r="E348" s="194"/>
      <c r="F348" s="194"/>
      <c r="G348" s="194"/>
      <c r="H348" s="194"/>
      <c r="I348" s="195"/>
      <c r="J348" s="190" t="s">
        <v>272</v>
      </c>
      <c r="K348" s="388">
        <v>26</v>
      </c>
      <c r="L348" s="286"/>
      <c r="M348" s="316"/>
      <c r="N348" s="219"/>
      <c r="O348" s="317"/>
      <c r="P348" s="203">
        <f t="shared" si="29"/>
        <v>0</v>
      </c>
    </row>
    <row r="349" spans="1:16" s="160" customFormat="1" ht="16.149999999999999" customHeight="1" collapsed="1">
      <c r="A349" s="381" t="str">
        <f>IF(J349="","",MAX(A$3:A348)+1)</f>
        <v/>
      </c>
      <c r="B349" s="384" t="s">
        <v>411</v>
      </c>
      <c r="C349" s="194"/>
      <c r="D349" s="194"/>
      <c r="E349" s="194"/>
      <c r="F349" s="194"/>
      <c r="G349" s="194"/>
      <c r="H349" s="194"/>
      <c r="I349" s="385" t="s">
        <v>404</v>
      </c>
      <c r="J349" s="190"/>
      <c r="K349" s="311"/>
      <c r="L349" s="286"/>
      <c r="M349" s="316"/>
      <c r="N349" s="219"/>
      <c r="O349" s="317"/>
      <c r="P349" s="387" t="s">
        <v>249</v>
      </c>
    </row>
    <row r="350" spans="1:16" s="160" customFormat="1" ht="15" customHeight="1" collapsed="1">
      <c r="A350" s="381">
        <f>IF(J350="","",MAX(A$3:A349)+1)</f>
        <v>181</v>
      </c>
      <c r="B350" s="939" t="s">
        <v>412</v>
      </c>
      <c r="C350" s="940"/>
      <c r="D350" s="940"/>
      <c r="E350" s="940"/>
      <c r="F350" s="940"/>
      <c r="G350" s="940"/>
      <c r="H350" s="940"/>
      <c r="I350" s="941"/>
      <c r="J350" s="190" t="s">
        <v>296</v>
      </c>
      <c r="K350" s="325">
        <v>1</v>
      </c>
      <c r="L350" s="286"/>
      <c r="M350" s="316"/>
      <c r="N350" s="219"/>
      <c r="O350" s="317"/>
      <c r="P350" s="203">
        <f t="shared" si="29"/>
        <v>0</v>
      </c>
    </row>
    <row r="351" spans="1:16" s="160" customFormat="1" ht="15" customHeight="1" collapsed="1">
      <c r="A351" s="381">
        <f>IF(J351="","",MAX(A$3:A350)+1)</f>
        <v>182</v>
      </c>
      <c r="B351" s="939" t="s">
        <v>413</v>
      </c>
      <c r="C351" s="940"/>
      <c r="D351" s="940"/>
      <c r="E351" s="940"/>
      <c r="F351" s="940"/>
      <c r="G351" s="940"/>
      <c r="H351" s="940"/>
      <c r="I351" s="941"/>
      <c r="J351" s="190" t="s">
        <v>296</v>
      </c>
      <c r="K351" s="325">
        <v>1</v>
      </c>
      <c r="L351" s="286"/>
      <c r="M351" s="316"/>
      <c r="N351" s="219"/>
      <c r="O351" s="317"/>
      <c r="P351" s="203">
        <f t="shared" si="29"/>
        <v>0</v>
      </c>
    </row>
    <row r="352" spans="1:16" s="160" customFormat="1" ht="16.149999999999999" customHeight="1">
      <c r="A352" s="381">
        <f>IF(J352="","",MAX(A$3:A351)+1)</f>
        <v>183</v>
      </c>
      <c r="B352" s="384" t="s">
        <v>414</v>
      </c>
      <c r="C352" s="194"/>
      <c r="D352" s="194"/>
      <c r="E352" s="194"/>
      <c r="F352" s="194"/>
      <c r="G352" s="194"/>
      <c r="H352" s="194"/>
      <c r="I352" s="195"/>
      <c r="J352" s="190" t="s">
        <v>272</v>
      </c>
      <c r="K352" s="388">
        <v>4</v>
      </c>
      <c r="L352" s="286"/>
      <c r="M352" s="316"/>
      <c r="N352" s="219"/>
      <c r="O352" s="317"/>
      <c r="P352" s="203">
        <f t="shared" si="29"/>
        <v>0</v>
      </c>
    </row>
    <row r="353" spans="1:16" s="160" customFormat="1" ht="16.149999999999999" customHeight="1">
      <c r="A353" s="381">
        <f>IF(J353="","",MAX(A$3:A352)+1)</f>
        <v>184</v>
      </c>
      <c r="B353" s="384" t="s">
        <v>407</v>
      </c>
      <c r="C353" s="194"/>
      <c r="D353" s="194"/>
      <c r="E353" s="194"/>
      <c r="F353" s="194"/>
      <c r="G353" s="194"/>
      <c r="H353" s="194"/>
      <c r="I353" s="195"/>
      <c r="J353" s="190" t="s">
        <v>272</v>
      </c>
      <c r="K353" s="388">
        <v>30</v>
      </c>
      <c r="L353" s="286"/>
      <c r="M353" s="316"/>
      <c r="N353" s="219"/>
      <c r="O353" s="317"/>
      <c r="P353" s="203">
        <f t="shared" si="29"/>
        <v>0</v>
      </c>
    </row>
    <row r="354" spans="1:16" s="160" customFormat="1" ht="13.15" customHeight="1">
      <c r="A354" s="381" t="str">
        <f>IF(J354="","",MAX(A$3:A353)+1)</f>
        <v/>
      </c>
      <c r="B354" s="386"/>
      <c r="C354" s="194"/>
      <c r="D354" s="194"/>
      <c r="E354" s="194"/>
      <c r="F354" s="194"/>
      <c r="G354" s="194"/>
      <c r="H354" s="194"/>
      <c r="I354" s="195"/>
      <c r="J354" s="190"/>
      <c r="K354" s="190"/>
      <c r="L354" s="286"/>
      <c r="M354" s="316"/>
      <c r="N354" s="219"/>
      <c r="O354" s="317"/>
      <c r="P354" s="287"/>
    </row>
    <row r="355" spans="1:16" s="170" customFormat="1" ht="16.149999999999999" customHeight="1">
      <c r="A355" s="381" t="str">
        <f>IF(J355="","",MAX(A$3:A354)+1)</f>
        <v/>
      </c>
      <c r="B355" s="382" t="s">
        <v>433</v>
      </c>
      <c r="C355" s="194"/>
      <c r="D355" s="194"/>
      <c r="E355" s="194"/>
      <c r="F355" s="194"/>
      <c r="G355" s="194"/>
      <c r="H355" s="194"/>
      <c r="I355" s="195"/>
      <c r="J355" s="190"/>
      <c r="K355" s="190"/>
      <c r="L355" s="286"/>
      <c r="M355" s="316"/>
      <c r="N355" s="219"/>
      <c r="O355" s="317"/>
      <c r="P355" s="203">
        <f t="shared" ref="P355:P359" si="30">L355*K355</f>
        <v>0</v>
      </c>
    </row>
    <row r="356" spans="1:16" s="160" customFormat="1" ht="16.149999999999999" customHeight="1">
      <c r="A356" s="381">
        <f>IF(J356="","",MAX(A$3:A355)+1)</f>
        <v>185</v>
      </c>
      <c r="B356" s="384" t="s">
        <v>434</v>
      </c>
      <c r="C356" s="194"/>
      <c r="D356" s="194"/>
      <c r="E356" s="194"/>
      <c r="F356" s="194"/>
      <c r="G356" s="194"/>
      <c r="H356" s="194"/>
      <c r="I356" s="195"/>
      <c r="J356" s="190" t="s">
        <v>272</v>
      </c>
      <c r="K356" s="388">
        <v>20</v>
      </c>
      <c r="L356" s="286"/>
      <c r="M356" s="316"/>
      <c r="N356" s="219"/>
      <c r="O356" s="317"/>
      <c r="P356" s="203">
        <f t="shared" si="30"/>
        <v>0</v>
      </c>
    </row>
    <row r="357" spans="1:16" s="160" customFormat="1" ht="15" customHeight="1" collapsed="1">
      <c r="A357" s="381">
        <f>IF(J357="","",MAX(A$3:A356)+1)</f>
        <v>186</v>
      </c>
      <c r="B357" s="939" t="s">
        <v>435</v>
      </c>
      <c r="C357" s="940"/>
      <c r="D357" s="940"/>
      <c r="E357" s="940"/>
      <c r="F357" s="940"/>
      <c r="G357" s="940"/>
      <c r="H357" s="940"/>
      <c r="I357" s="941"/>
      <c r="J357" s="190" t="s">
        <v>296</v>
      </c>
      <c r="K357" s="325">
        <v>1</v>
      </c>
      <c r="L357" s="286"/>
      <c r="M357" s="316"/>
      <c r="N357" s="219"/>
      <c r="O357" s="317"/>
      <c r="P357" s="203">
        <f t="shared" si="30"/>
        <v>0</v>
      </c>
    </row>
    <row r="358" spans="1:16" s="160" customFormat="1" ht="15" customHeight="1" collapsed="1">
      <c r="A358" s="381">
        <f>IF(J358="","",MAX(A$3:A357)+1)</f>
        <v>187</v>
      </c>
      <c r="B358" s="939" t="s">
        <v>413</v>
      </c>
      <c r="C358" s="940"/>
      <c r="D358" s="940"/>
      <c r="E358" s="940"/>
      <c r="F358" s="940"/>
      <c r="G358" s="940"/>
      <c r="H358" s="940"/>
      <c r="I358" s="941"/>
      <c r="J358" s="190" t="s">
        <v>230</v>
      </c>
      <c r="K358" s="325">
        <v>1</v>
      </c>
      <c r="L358" s="286"/>
      <c r="M358" s="316"/>
      <c r="N358" s="219"/>
      <c r="O358" s="317"/>
      <c r="P358" s="203">
        <f t="shared" si="30"/>
        <v>0</v>
      </c>
    </row>
    <row r="359" spans="1:16" s="160" customFormat="1" ht="16.149999999999999" customHeight="1">
      <c r="A359" s="381">
        <f>IF(J359="","",MAX(A$3:A358)+1)</f>
        <v>188</v>
      </c>
      <c r="B359" s="384" t="s">
        <v>407</v>
      </c>
      <c r="C359" s="194"/>
      <c r="D359" s="194"/>
      <c r="E359" s="194"/>
      <c r="F359" s="194"/>
      <c r="G359" s="194"/>
      <c r="H359" s="194"/>
      <c r="I359" s="195"/>
      <c r="J359" s="190" t="s">
        <v>272</v>
      </c>
      <c r="K359" s="388">
        <v>16</v>
      </c>
      <c r="L359" s="286"/>
      <c r="M359" s="316"/>
      <c r="N359" s="219"/>
      <c r="O359" s="317"/>
      <c r="P359" s="203">
        <f t="shared" si="30"/>
        <v>0</v>
      </c>
    </row>
    <row r="360" spans="1:16" s="160" customFormat="1" ht="15.6" customHeight="1">
      <c r="A360" s="381" t="str">
        <f>IF(J360="","",MAX(A$3:A359)+1)</f>
        <v/>
      </c>
      <c r="B360" s="384"/>
      <c r="C360" s="194"/>
      <c r="D360" s="194"/>
      <c r="E360" s="194"/>
      <c r="F360" s="194"/>
      <c r="G360" s="194"/>
      <c r="H360" s="194"/>
      <c r="I360" s="195"/>
      <c r="J360" s="190"/>
      <c r="K360" s="388"/>
      <c r="L360" s="286"/>
      <c r="M360" s="316"/>
      <c r="N360" s="219"/>
      <c r="O360" s="317"/>
      <c r="P360" s="203"/>
    </row>
    <row r="361" spans="1:16" s="170" customFormat="1" ht="16.149999999999999" customHeight="1">
      <c r="A361" s="381" t="str">
        <f>IF(J361="","",MAX(A$3:A360)+1)</f>
        <v/>
      </c>
      <c r="B361" s="382" t="s">
        <v>436</v>
      </c>
      <c r="C361" s="194"/>
      <c r="D361" s="194"/>
      <c r="E361" s="194"/>
      <c r="F361" s="194"/>
      <c r="G361" s="194"/>
      <c r="H361" s="194"/>
      <c r="I361" s="195"/>
      <c r="J361" s="190"/>
      <c r="K361" s="190"/>
      <c r="L361" s="286"/>
      <c r="M361" s="316"/>
      <c r="N361" s="219"/>
      <c r="O361" s="317"/>
      <c r="P361" s="203">
        <f t="shared" si="29"/>
        <v>0</v>
      </c>
    </row>
    <row r="362" spans="1:16" s="160" customFormat="1" ht="16.149999999999999" customHeight="1" collapsed="1">
      <c r="A362" s="381">
        <f>IF(J362="","",MAX(A$3:A361)+1)</f>
        <v>189</v>
      </c>
      <c r="B362" s="384" t="s">
        <v>385</v>
      </c>
      <c r="C362" s="194"/>
      <c r="D362" s="194"/>
      <c r="E362" s="318"/>
      <c r="F362" s="194"/>
      <c r="G362" s="194"/>
      <c r="H362" s="194"/>
      <c r="I362" s="318" t="s">
        <v>416</v>
      </c>
      <c r="J362" s="190" t="s">
        <v>32</v>
      </c>
      <c r="K362" s="311">
        <v>8.5</v>
      </c>
      <c r="L362" s="286"/>
      <c r="M362" s="316"/>
      <c r="N362" s="219"/>
      <c r="O362" s="317"/>
      <c r="P362" s="203">
        <f t="shared" si="29"/>
        <v>0</v>
      </c>
    </row>
    <row r="363" spans="1:16" s="170" customFormat="1" ht="16.149999999999999" customHeight="1">
      <c r="A363" s="381">
        <f>IF(J363="","",MAX(A$3:A362)+1)</f>
        <v>190</v>
      </c>
      <c r="B363" s="384" t="s">
        <v>437</v>
      </c>
      <c r="C363" s="194"/>
      <c r="D363" s="194"/>
      <c r="E363" s="194"/>
      <c r="F363" s="194"/>
      <c r="G363" s="194"/>
      <c r="H363" s="194"/>
      <c r="I363" s="195"/>
      <c r="J363" s="190" t="s">
        <v>32</v>
      </c>
      <c r="K363" s="311">
        <v>8.5</v>
      </c>
      <c r="L363" s="286"/>
      <c r="M363" s="316"/>
      <c r="N363" s="219"/>
      <c r="O363" s="317"/>
      <c r="P363" s="203">
        <f t="shared" si="29"/>
        <v>0</v>
      </c>
    </row>
    <row r="364" spans="1:16" s="160" customFormat="1" ht="16.149999999999999" customHeight="1">
      <c r="A364" s="381">
        <f>IF(J364="","",MAX(A$3:A363)+1)</f>
        <v>191</v>
      </c>
      <c r="B364" s="384" t="s">
        <v>392</v>
      </c>
      <c r="C364" s="194"/>
      <c r="D364" s="194"/>
      <c r="E364" s="194"/>
      <c r="F364" s="194"/>
      <c r="G364" s="194"/>
      <c r="H364" s="194"/>
      <c r="I364" s="195"/>
      <c r="J364" s="190" t="s">
        <v>230</v>
      </c>
      <c r="K364" s="190">
        <v>2</v>
      </c>
      <c r="L364" s="286"/>
      <c r="M364" s="316"/>
      <c r="N364" s="219"/>
      <c r="O364" s="317"/>
      <c r="P364" s="203">
        <f t="shared" si="29"/>
        <v>0</v>
      </c>
    </row>
    <row r="365" spans="1:16" s="170" customFormat="1" ht="16.149999999999999" customHeight="1">
      <c r="A365" s="381">
        <f>IF(J365="","",MAX(A$3:A364)+1)</f>
        <v>192</v>
      </c>
      <c r="B365" s="384" t="s">
        <v>407</v>
      </c>
      <c r="C365" s="194"/>
      <c r="D365" s="194"/>
      <c r="E365" s="194"/>
      <c r="F365" s="194"/>
      <c r="G365" s="194"/>
      <c r="H365" s="194"/>
      <c r="I365" s="195"/>
      <c r="J365" s="190" t="s">
        <v>32</v>
      </c>
      <c r="K365" s="311">
        <v>4.5</v>
      </c>
      <c r="L365" s="286"/>
      <c r="M365" s="316"/>
      <c r="N365" s="219"/>
      <c r="O365" s="317"/>
      <c r="P365" s="203">
        <f t="shared" si="29"/>
        <v>0</v>
      </c>
    </row>
    <row r="366" spans="1:16" s="160" customFormat="1" ht="15.6" customHeight="1">
      <c r="A366" s="381" t="str">
        <f>IF(J366="","",MAX(A$3:A365)+1)</f>
        <v/>
      </c>
      <c r="B366" s="384"/>
      <c r="C366" s="194"/>
      <c r="D366" s="194"/>
      <c r="E366" s="194"/>
      <c r="F366" s="194"/>
      <c r="G366" s="194"/>
      <c r="H366" s="194"/>
      <c r="I366" s="195"/>
      <c r="J366" s="190"/>
      <c r="K366" s="388"/>
      <c r="L366" s="286"/>
      <c r="M366" s="316"/>
      <c r="N366" s="219"/>
      <c r="O366" s="317"/>
      <c r="P366" s="203"/>
    </row>
    <row r="367" spans="1:16" s="170" customFormat="1" ht="16.149999999999999" customHeight="1">
      <c r="A367" s="381" t="str">
        <f>IF(J367="","",MAX(A$3:A366)+1)</f>
        <v/>
      </c>
      <c r="B367" s="382" t="s">
        <v>438</v>
      </c>
      <c r="C367" s="194"/>
      <c r="D367" s="194"/>
      <c r="E367" s="194"/>
      <c r="F367" s="194"/>
      <c r="G367" s="194"/>
      <c r="H367" s="194"/>
      <c r="I367" s="195"/>
      <c r="J367" s="190"/>
      <c r="K367" s="190"/>
      <c r="L367" s="286"/>
      <c r="M367" s="316"/>
      <c r="N367" s="219"/>
      <c r="O367" s="317"/>
      <c r="P367" s="203">
        <f t="shared" ref="P367:P374" si="31">L367*K367</f>
        <v>0</v>
      </c>
    </row>
    <row r="368" spans="1:16" s="160" customFormat="1" ht="36" customHeight="1">
      <c r="A368" s="381">
        <f>IF(J368="","",MAX(A$3:A367)+1)</f>
        <v>193</v>
      </c>
      <c r="B368" s="939" t="s">
        <v>439</v>
      </c>
      <c r="C368" s="940"/>
      <c r="D368" s="940"/>
      <c r="E368" s="940"/>
      <c r="F368" s="940"/>
      <c r="G368" s="940"/>
      <c r="H368" s="940"/>
      <c r="I368" s="941"/>
      <c r="J368" s="190" t="s">
        <v>32</v>
      </c>
      <c r="K368" s="311">
        <v>30</v>
      </c>
      <c r="L368" s="286"/>
      <c r="M368" s="316"/>
      <c r="N368" s="219"/>
      <c r="O368" s="317"/>
      <c r="P368" s="203">
        <f t="shared" si="31"/>
        <v>0</v>
      </c>
    </row>
    <row r="369" spans="1:16" s="160" customFormat="1" ht="16.149999999999999" customHeight="1" collapsed="1">
      <c r="A369" s="381">
        <f>IF(J369="","",MAX(A$3:A368)+1)</f>
        <v>194</v>
      </c>
      <c r="B369" s="384" t="s">
        <v>440</v>
      </c>
      <c r="C369" s="194"/>
      <c r="D369" s="194"/>
      <c r="E369" s="318"/>
      <c r="F369" s="194"/>
      <c r="G369" s="194"/>
      <c r="H369" s="194"/>
      <c r="I369" s="195"/>
      <c r="J369" s="190" t="s">
        <v>230</v>
      </c>
      <c r="K369" s="325">
        <v>2</v>
      </c>
      <c r="L369" s="286"/>
      <c r="M369" s="316"/>
      <c r="N369" s="219"/>
      <c r="O369" s="317"/>
      <c r="P369" s="203">
        <f t="shared" si="31"/>
        <v>0</v>
      </c>
    </row>
    <row r="370" spans="1:16" s="160" customFormat="1" ht="25.9" customHeight="1" collapsed="1">
      <c r="A370" s="381">
        <f>IF(J370="","",MAX(A$3:A369)+1)</f>
        <v>195</v>
      </c>
      <c r="B370" s="939" t="s">
        <v>441</v>
      </c>
      <c r="C370" s="940"/>
      <c r="D370" s="940"/>
      <c r="E370" s="940"/>
      <c r="F370" s="940"/>
      <c r="G370" s="940"/>
      <c r="H370" s="940"/>
      <c r="I370" s="941"/>
      <c r="J370" s="190" t="s">
        <v>230</v>
      </c>
      <c r="K370" s="325">
        <v>2</v>
      </c>
      <c r="L370" s="286"/>
      <c r="M370" s="316"/>
      <c r="N370" s="219"/>
      <c r="O370" s="317"/>
      <c r="P370" s="203">
        <f t="shared" si="31"/>
        <v>0</v>
      </c>
    </row>
    <row r="371" spans="1:16" s="160" customFormat="1" ht="16.149999999999999" customHeight="1">
      <c r="A371" s="381">
        <f>IF(J371="","",MAX(A$3:A370)+1)</f>
        <v>196</v>
      </c>
      <c r="B371" s="384" t="s">
        <v>385</v>
      </c>
      <c r="C371" s="194"/>
      <c r="D371" s="194"/>
      <c r="E371" s="318"/>
      <c r="F371" s="194"/>
      <c r="G371" s="194"/>
      <c r="H371" s="194"/>
      <c r="I371" s="318" t="s">
        <v>442</v>
      </c>
      <c r="J371" s="190" t="s">
        <v>32</v>
      </c>
      <c r="K371" s="311">
        <v>12.5</v>
      </c>
      <c r="L371" s="286"/>
      <c r="M371" s="316"/>
      <c r="N371" s="219"/>
      <c r="O371" s="317"/>
      <c r="P371" s="203">
        <f t="shared" si="31"/>
        <v>0</v>
      </c>
    </row>
    <row r="372" spans="1:16" s="170" customFormat="1" ht="16.149999999999999" customHeight="1">
      <c r="A372" s="381">
        <f>IF(J372="","",MAX(A$3:A371)+1)</f>
        <v>197</v>
      </c>
      <c r="B372" s="384" t="s">
        <v>443</v>
      </c>
      <c r="C372" s="194"/>
      <c r="D372" s="194"/>
      <c r="E372" s="194"/>
      <c r="F372" s="194"/>
      <c r="G372" s="194"/>
      <c r="H372" s="194"/>
      <c r="I372" s="195"/>
      <c r="J372" s="190" t="s">
        <v>32</v>
      </c>
      <c r="K372" s="311">
        <v>12.5</v>
      </c>
      <c r="L372" s="286"/>
      <c r="M372" s="316"/>
      <c r="N372" s="219"/>
      <c r="O372" s="317"/>
      <c r="P372" s="203">
        <f t="shared" si="31"/>
        <v>0</v>
      </c>
    </row>
    <row r="373" spans="1:16" s="160" customFormat="1" ht="16.149999999999999" customHeight="1">
      <c r="A373" s="381">
        <f>IF(J373="","",MAX(A$3:A372)+1)</f>
        <v>198</v>
      </c>
      <c r="B373" s="384" t="s">
        <v>392</v>
      </c>
      <c r="C373" s="194"/>
      <c r="D373" s="194"/>
      <c r="E373" s="194"/>
      <c r="F373" s="194"/>
      <c r="G373" s="194"/>
      <c r="H373" s="194"/>
      <c r="I373" s="195"/>
      <c r="J373" s="190" t="s">
        <v>230</v>
      </c>
      <c r="K373" s="190">
        <v>3</v>
      </c>
      <c r="L373" s="286"/>
      <c r="M373" s="316"/>
      <c r="N373" s="219"/>
      <c r="O373" s="317"/>
      <c r="P373" s="203">
        <f t="shared" si="31"/>
        <v>0</v>
      </c>
    </row>
    <row r="374" spans="1:16" s="170" customFormat="1" ht="16.149999999999999" customHeight="1">
      <c r="A374" s="381">
        <f>IF(J374="","",MAX(A$3:A373)+1)</f>
        <v>199</v>
      </c>
      <c r="B374" s="384" t="s">
        <v>407</v>
      </c>
      <c r="C374" s="194"/>
      <c r="D374" s="194"/>
      <c r="E374" s="194"/>
      <c r="F374" s="194"/>
      <c r="G374" s="194"/>
      <c r="H374" s="194"/>
      <c r="I374" s="195"/>
      <c r="J374" s="190" t="s">
        <v>32</v>
      </c>
      <c r="K374" s="311">
        <v>12.5</v>
      </c>
      <c r="L374" s="286"/>
      <c r="M374" s="316"/>
      <c r="N374" s="219"/>
      <c r="O374" s="317"/>
      <c r="P374" s="203">
        <f t="shared" si="31"/>
        <v>0</v>
      </c>
    </row>
    <row r="375" spans="1:16" s="160" customFormat="1" ht="15.6" customHeight="1">
      <c r="A375" s="381" t="str">
        <f>IF(J375="","",MAX(A$3:A374)+1)</f>
        <v/>
      </c>
      <c r="B375" s="384"/>
      <c r="C375" s="194"/>
      <c r="D375" s="194"/>
      <c r="E375" s="194"/>
      <c r="F375" s="194"/>
      <c r="G375" s="194"/>
      <c r="H375" s="194"/>
      <c r="I375" s="195"/>
      <c r="J375" s="190"/>
      <c r="K375" s="388"/>
      <c r="L375" s="286"/>
      <c r="M375" s="316"/>
      <c r="N375" s="219"/>
      <c r="O375" s="317"/>
      <c r="P375" s="203"/>
    </row>
    <row r="376" spans="1:16" s="170" customFormat="1" ht="16.149999999999999" customHeight="1">
      <c r="A376" s="381">
        <f>IF(J376="","",MAX(A$3:A375)+1)</f>
        <v>200</v>
      </c>
      <c r="B376" s="382" t="s">
        <v>444</v>
      </c>
      <c r="C376" s="194"/>
      <c r="D376" s="194"/>
      <c r="E376" s="194"/>
      <c r="F376" s="194"/>
      <c r="G376" s="194"/>
      <c r="H376" s="194"/>
      <c r="I376" s="195"/>
      <c r="J376" s="429" t="s">
        <v>334</v>
      </c>
      <c r="K376" s="190"/>
      <c r="L376" s="286"/>
      <c r="M376" s="316"/>
      <c r="N376" s="219"/>
      <c r="O376" s="317"/>
      <c r="P376" s="203">
        <f t="shared" ref="P376" si="32">L376*K376</f>
        <v>0</v>
      </c>
    </row>
    <row r="377" spans="1:16" s="160" customFormat="1" ht="16.149999999999999" customHeight="1">
      <c r="A377" s="381" t="str">
        <f>IF(J377="","",MAX(A$3:A376)+1)</f>
        <v/>
      </c>
      <c r="B377" s="386"/>
      <c r="C377" s="194"/>
      <c r="D377" s="194"/>
      <c r="E377" s="194"/>
      <c r="F377" s="194"/>
      <c r="G377" s="194"/>
      <c r="H377" s="194"/>
      <c r="I377" s="195"/>
      <c r="J377" s="373"/>
      <c r="K377" s="190"/>
      <c r="L377" s="286">
        <v>0</v>
      </c>
      <c r="M377" s="316"/>
      <c r="N377" s="219"/>
      <c r="O377" s="317"/>
      <c r="P377" s="287">
        <f t="shared" ref="P377" si="33">+K377*L377</f>
        <v>0</v>
      </c>
    </row>
    <row r="378" spans="1:16" ht="21" customHeight="1" thickBot="1">
      <c r="A378" s="430"/>
      <c r="B378" s="423"/>
      <c r="C378" s="188"/>
      <c r="D378" s="188"/>
      <c r="E378" s="188"/>
      <c r="F378" s="188"/>
      <c r="G378" s="188"/>
      <c r="H378" s="188"/>
      <c r="I378" s="188"/>
      <c r="J378" s="431"/>
      <c r="K378" s="432"/>
      <c r="L378" s="433"/>
      <c r="M378" s="319"/>
      <c r="N378" s="320"/>
      <c r="O378" s="321"/>
      <c r="P378" s="434"/>
    </row>
    <row r="379" spans="1:16" ht="15" customHeight="1" thickBot="1">
      <c r="A379" s="435"/>
      <c r="B379" s="436"/>
      <c r="C379" s="437"/>
      <c r="D379" s="437"/>
      <c r="E379" s="437"/>
      <c r="F379" s="437"/>
      <c r="G379" s="437"/>
      <c r="H379" s="437"/>
      <c r="I379" s="437"/>
      <c r="J379" s="438"/>
      <c r="K379" s="439"/>
      <c r="L379" s="440"/>
      <c r="M379" s="219"/>
      <c r="N379" s="219"/>
      <c r="O379" s="219"/>
      <c r="P379" s="441"/>
    </row>
    <row r="380" spans="1:16" ht="20.45" customHeight="1">
      <c r="A380" s="442"/>
      <c r="B380" s="400"/>
      <c r="C380" s="942" t="s">
        <v>421</v>
      </c>
      <c r="D380" s="943"/>
      <c r="E380" s="943"/>
      <c r="F380" s="943"/>
      <c r="G380" s="943"/>
      <c r="H380" s="943"/>
      <c r="I380" s="943"/>
      <c r="J380" s="443"/>
      <c r="K380" s="443" t="s">
        <v>422</v>
      </c>
      <c r="L380" s="444"/>
      <c r="M380" s="323"/>
      <c r="N380" s="323"/>
      <c r="O380" s="323"/>
      <c r="P380" s="445">
        <f>SUM(P310:P378)</f>
        <v>0</v>
      </c>
    </row>
    <row r="381" spans="1:16" ht="20.45" customHeight="1">
      <c r="A381" s="442"/>
      <c r="B381" s="400"/>
      <c r="C381" s="944"/>
      <c r="D381" s="945"/>
      <c r="E381" s="945"/>
      <c r="F381" s="945"/>
      <c r="G381" s="945"/>
      <c r="H381" s="945"/>
      <c r="I381" s="945"/>
      <c r="J381" s="188"/>
      <c r="K381" s="188" t="s">
        <v>423</v>
      </c>
      <c r="L381" s="403"/>
      <c r="M381" s="219"/>
      <c r="N381" s="219"/>
      <c r="O381" s="219"/>
      <c r="P381" s="446">
        <f>0.2*P380</f>
        <v>0</v>
      </c>
    </row>
    <row r="382" spans="1:16" ht="20.45" customHeight="1" thickBot="1">
      <c r="A382" s="442"/>
      <c r="B382" s="400"/>
      <c r="C382" s="946"/>
      <c r="D382" s="947"/>
      <c r="E382" s="947"/>
      <c r="F382" s="947"/>
      <c r="G382" s="947"/>
      <c r="H382" s="947"/>
      <c r="I382" s="947"/>
      <c r="J382" s="243"/>
      <c r="K382" s="243" t="s">
        <v>424</v>
      </c>
      <c r="L382" s="447"/>
      <c r="M382" s="320"/>
      <c r="N382" s="320"/>
      <c r="O382" s="320"/>
      <c r="P382" s="448">
        <f>+P381+P380</f>
        <v>0</v>
      </c>
    </row>
    <row r="383" spans="1:16">
      <c r="A383" s="442"/>
      <c r="B383" s="400"/>
      <c r="C383" s="401"/>
      <c r="D383" s="401"/>
      <c r="E383" s="401"/>
      <c r="F383" s="401"/>
      <c r="G383" s="401"/>
      <c r="H383" s="401"/>
      <c r="I383" s="401"/>
      <c r="J383" s="402"/>
      <c r="K383" s="194"/>
      <c r="L383" s="403"/>
      <c r="M383" s="219"/>
      <c r="N383" s="219"/>
      <c r="O383" s="219"/>
      <c r="P383" s="441"/>
    </row>
    <row r="384" spans="1:16" s="170" customFormat="1" ht="11.45" customHeight="1" thickBot="1">
      <c r="A384" s="399"/>
      <c r="B384" s="417"/>
      <c r="C384" s="194"/>
      <c r="D384" s="194"/>
      <c r="E384" s="194"/>
      <c r="F384" s="194"/>
      <c r="G384" s="194"/>
      <c r="H384" s="194"/>
      <c r="I384" s="194"/>
      <c r="J384" s="194"/>
      <c r="K384" s="404"/>
      <c r="L384" s="418"/>
      <c r="M384" s="219"/>
      <c r="N384" s="219"/>
      <c r="O384" s="219"/>
      <c r="P384" s="419"/>
    </row>
    <row r="385" spans="1:18" s="170" customFormat="1" ht="41.45" customHeight="1">
      <c r="A385" s="379"/>
      <c r="B385" s="948" t="s">
        <v>445</v>
      </c>
      <c r="C385" s="949"/>
      <c r="D385" s="949"/>
      <c r="E385" s="949"/>
      <c r="F385" s="949"/>
      <c r="G385" s="949"/>
      <c r="H385" s="949"/>
      <c r="I385" s="950"/>
      <c r="J385" s="420"/>
      <c r="K385" s="421"/>
      <c r="L385" s="449"/>
      <c r="M385" s="323"/>
      <c r="N385" s="323"/>
      <c r="O385" s="323"/>
      <c r="P385" s="450"/>
      <c r="Q385" s="185"/>
      <c r="R385" s="186"/>
    </row>
    <row r="386" spans="1:18" ht="16.149999999999999" customHeight="1">
      <c r="A386" s="381"/>
      <c r="B386" s="423"/>
      <c r="C386" s="188"/>
      <c r="D386" s="188"/>
      <c r="E386" s="188"/>
      <c r="F386" s="188"/>
      <c r="G386" s="188"/>
      <c r="H386" s="188"/>
      <c r="I386" s="188"/>
      <c r="J386" s="189"/>
      <c r="K386" s="189"/>
      <c r="L386" s="451"/>
      <c r="M386" s="219"/>
      <c r="N386" s="219"/>
      <c r="O386" s="219"/>
      <c r="P386" s="191"/>
    </row>
    <row r="387" spans="1:18" ht="16.149999999999999" customHeight="1">
      <c r="A387" s="381" t="str">
        <f>IF(J387="","",MAX(A$3:A386)+1)</f>
        <v/>
      </c>
      <c r="B387" s="423"/>
      <c r="C387" s="188"/>
      <c r="D387" s="188"/>
      <c r="E387" s="188"/>
      <c r="F387" s="188"/>
      <c r="G387" s="188"/>
      <c r="H387" s="188"/>
      <c r="I387" s="188"/>
      <c r="J387" s="189"/>
      <c r="K387" s="189"/>
      <c r="L387" s="451"/>
      <c r="M387" s="219"/>
      <c r="N387" s="219"/>
      <c r="O387" s="219"/>
      <c r="P387" s="224">
        <f t="shared" ref="P387:P391" si="34">L387*K387</f>
        <v>0</v>
      </c>
    </row>
    <row r="388" spans="1:18" ht="16.149999999999999" customHeight="1">
      <c r="A388" s="381" t="str">
        <f>IF(J388="","",MAX(A$3:A387)+1)</f>
        <v/>
      </c>
      <c r="B388" s="427" t="s">
        <v>446</v>
      </c>
      <c r="C388" s="194"/>
      <c r="D388" s="194"/>
      <c r="E388" s="194"/>
      <c r="F388" s="194"/>
      <c r="G388" s="194"/>
      <c r="H388" s="194"/>
      <c r="I388" s="195"/>
      <c r="J388" s="196"/>
      <c r="K388" s="196"/>
      <c r="L388" s="452"/>
      <c r="M388" s="219"/>
      <c r="N388" s="219"/>
      <c r="O388" s="219"/>
      <c r="P388" s="224">
        <f t="shared" si="34"/>
        <v>0</v>
      </c>
    </row>
    <row r="389" spans="1:18" s="208" customFormat="1" ht="9.6" customHeight="1">
      <c r="A389" s="381" t="str">
        <f>IF(J389="","",MAX(A$3:A388)+1)</f>
        <v/>
      </c>
      <c r="B389" s="382"/>
      <c r="C389" s="194"/>
      <c r="D389" s="194"/>
      <c r="E389" s="194"/>
      <c r="F389" s="194"/>
      <c r="G389" s="194"/>
      <c r="H389" s="194"/>
      <c r="I389" s="195"/>
      <c r="J389" s="200"/>
      <c r="K389" s="237"/>
      <c r="L389" s="212"/>
      <c r="M389" s="219"/>
      <c r="N389" s="219"/>
      <c r="O389" s="219"/>
      <c r="P389" s="224">
        <f t="shared" si="34"/>
        <v>0</v>
      </c>
    </row>
    <row r="390" spans="1:18" s="160" customFormat="1" ht="16.149999999999999" customHeight="1" collapsed="1">
      <c r="A390" s="381" t="str">
        <f>IF(J390="","",MAX(A$3:A389)+1)</f>
        <v/>
      </c>
      <c r="B390" s="383" t="s">
        <v>447</v>
      </c>
      <c r="C390" s="194"/>
      <c r="D390" s="194"/>
      <c r="E390" s="194"/>
      <c r="F390" s="194"/>
      <c r="G390" s="194"/>
      <c r="H390" s="194"/>
      <c r="I390" s="195"/>
      <c r="J390" s="200"/>
      <c r="K390" s="285"/>
      <c r="L390" s="212"/>
      <c r="M390" s="219"/>
      <c r="N390" s="219"/>
      <c r="O390" s="219"/>
      <c r="P390" s="224">
        <f t="shared" si="34"/>
        <v>0</v>
      </c>
    </row>
    <row r="391" spans="1:18" s="170" customFormat="1" ht="16.149999999999999" customHeight="1">
      <c r="A391" s="381" t="str">
        <f>IF(J391="","",MAX(A$3:A390)+1)</f>
        <v/>
      </c>
      <c r="B391" s="382" t="s">
        <v>448</v>
      </c>
      <c r="C391" s="194"/>
      <c r="D391" s="194"/>
      <c r="E391" s="194"/>
      <c r="F391" s="194"/>
      <c r="G391" s="194"/>
      <c r="H391" s="194"/>
      <c r="I391" s="195"/>
      <c r="J391" s="190"/>
      <c r="K391" s="190"/>
      <c r="L391" s="212"/>
      <c r="M391" s="219"/>
      <c r="N391" s="219"/>
      <c r="O391" s="219"/>
      <c r="P391" s="224">
        <f t="shared" si="34"/>
        <v>0</v>
      </c>
    </row>
    <row r="392" spans="1:18" s="170" customFormat="1" ht="16.899999999999999" customHeight="1" collapsed="1">
      <c r="A392" s="381">
        <f>IF(J392="","",MAX(A$3:A391)+1)</f>
        <v>201</v>
      </c>
      <c r="B392" s="939" t="s">
        <v>449</v>
      </c>
      <c r="C392" s="940"/>
      <c r="D392" s="940"/>
      <c r="E392" s="940"/>
      <c r="F392" s="940"/>
      <c r="G392" s="940"/>
      <c r="H392" s="940"/>
      <c r="I392" s="941"/>
      <c r="J392" s="190" t="s">
        <v>296</v>
      </c>
      <c r="K392" s="311">
        <v>1</v>
      </c>
      <c r="L392" s="212"/>
      <c r="M392" s="219"/>
      <c r="N392" s="219"/>
      <c r="O392" s="219"/>
      <c r="P392" s="224">
        <f>+L392*K392</f>
        <v>0</v>
      </c>
    </row>
    <row r="393" spans="1:18" s="170" customFormat="1" ht="29.45" customHeight="1" collapsed="1">
      <c r="A393" s="381">
        <f>IF(J393="","",MAX(A$3:A392)+1)</f>
        <v>202</v>
      </c>
      <c r="B393" s="939" t="s">
        <v>400</v>
      </c>
      <c r="C393" s="940"/>
      <c r="D393" s="940"/>
      <c r="E393" s="940"/>
      <c r="F393" s="940"/>
      <c r="G393" s="940"/>
      <c r="H393" s="940"/>
      <c r="I393" s="941"/>
      <c r="J393" s="190" t="s">
        <v>296</v>
      </c>
      <c r="K393" s="311">
        <v>1</v>
      </c>
      <c r="L393" s="212"/>
      <c r="M393" s="219"/>
      <c r="N393" s="219"/>
      <c r="O393" s="219"/>
      <c r="P393" s="224">
        <f>+L393*K393</f>
        <v>0</v>
      </c>
    </row>
    <row r="394" spans="1:18" s="170" customFormat="1" ht="18" customHeight="1">
      <c r="A394" s="381">
        <f>IF(J394="","",MAX(A$3:A393)+1)</f>
        <v>203</v>
      </c>
      <c r="B394" s="939" t="s">
        <v>450</v>
      </c>
      <c r="C394" s="940"/>
      <c r="D394" s="940"/>
      <c r="E394" s="940"/>
      <c r="F394" s="940"/>
      <c r="G394" s="940"/>
      <c r="H394" s="940"/>
      <c r="I394" s="941"/>
      <c r="J394" s="190" t="s">
        <v>224</v>
      </c>
      <c r="K394" s="311">
        <v>36</v>
      </c>
      <c r="L394" s="212"/>
      <c r="M394" s="219"/>
      <c r="N394" s="219"/>
      <c r="O394" s="219"/>
      <c r="P394" s="224">
        <f>+L394*K394</f>
        <v>0</v>
      </c>
    </row>
    <row r="395" spans="1:18" s="160" customFormat="1" ht="16.149999999999999" customHeight="1">
      <c r="A395" s="381">
        <f>IF(J395="","",MAX(A$3:A394)+1)</f>
        <v>204</v>
      </c>
      <c r="B395" s="384" t="s">
        <v>385</v>
      </c>
      <c r="C395" s="194"/>
      <c r="D395" s="194"/>
      <c r="E395" s="318"/>
      <c r="F395" s="194"/>
      <c r="G395" s="194"/>
      <c r="H395" s="194"/>
      <c r="I395" s="385" t="s">
        <v>451</v>
      </c>
      <c r="J395" s="190" t="s">
        <v>32</v>
      </c>
      <c r="K395" s="311">
        <v>27</v>
      </c>
      <c r="L395" s="212"/>
      <c r="M395" s="219"/>
      <c r="N395" s="219"/>
      <c r="O395" s="219"/>
      <c r="P395" s="224">
        <f t="shared" ref="P395" si="35">L395*K395</f>
        <v>0</v>
      </c>
    </row>
    <row r="396" spans="1:18" s="170" customFormat="1" ht="16.149999999999999" customHeight="1">
      <c r="A396" s="381" t="str">
        <f>IF(J396="","",MAX(A$3:A395)+1)</f>
        <v/>
      </c>
      <c r="B396" s="384" t="s">
        <v>452</v>
      </c>
      <c r="C396" s="194"/>
      <c r="D396" s="194"/>
      <c r="E396" s="194"/>
      <c r="F396" s="194"/>
      <c r="G396" s="194"/>
      <c r="H396" s="194"/>
      <c r="I396" s="385" t="s">
        <v>404</v>
      </c>
      <c r="J396" s="190"/>
      <c r="K396" s="311"/>
      <c r="L396" s="212"/>
      <c r="M396" s="219"/>
      <c r="N396" s="219"/>
      <c r="O396" s="219"/>
      <c r="P396" s="453" t="s">
        <v>249</v>
      </c>
    </row>
    <row r="397" spans="1:18" s="170" customFormat="1" ht="16.149999999999999" customHeight="1">
      <c r="A397" s="381">
        <f>IF(J397="","",MAX(A$3:A396)+1)</f>
        <v>205</v>
      </c>
      <c r="B397" s="384" t="s">
        <v>407</v>
      </c>
      <c r="C397" s="194"/>
      <c r="D397" s="194"/>
      <c r="E397" s="194"/>
      <c r="F397" s="194"/>
      <c r="G397" s="194"/>
      <c r="H397" s="194"/>
      <c r="I397" s="195"/>
      <c r="J397" s="190" t="s">
        <v>32</v>
      </c>
      <c r="K397" s="311">
        <v>27</v>
      </c>
      <c r="L397" s="212"/>
      <c r="M397" s="219"/>
      <c r="N397" s="219"/>
      <c r="O397" s="219"/>
      <c r="P397" s="224">
        <f t="shared" ref="P397:P398" si="36">L397*K397</f>
        <v>0</v>
      </c>
    </row>
    <row r="398" spans="1:18" s="160" customFormat="1" ht="16.899999999999999" customHeight="1">
      <c r="A398" s="381">
        <f>IF(J398="","",MAX(A$3:A397)+1)</f>
        <v>206</v>
      </c>
      <c r="B398" s="384" t="s">
        <v>408</v>
      </c>
      <c r="C398" s="194"/>
      <c r="D398" s="194"/>
      <c r="E398" s="194"/>
      <c r="F398" s="194"/>
      <c r="G398" s="194"/>
      <c r="H398" s="194"/>
      <c r="I398" s="195"/>
      <c r="J398" s="190" t="s">
        <v>296</v>
      </c>
      <c r="K398" s="311">
        <v>1</v>
      </c>
      <c r="L398" s="212"/>
      <c r="M398" s="219"/>
      <c r="N398" s="219"/>
      <c r="O398" s="219"/>
      <c r="P398" s="224">
        <f t="shared" si="36"/>
        <v>0</v>
      </c>
    </row>
    <row r="399" spans="1:18" s="160" customFormat="1" ht="16.899999999999999" customHeight="1">
      <c r="A399" s="381">
        <f>IF(J399="","",MAX(A$3:A398)+1)</f>
        <v>207</v>
      </c>
      <c r="B399" s="384" t="s">
        <v>453</v>
      </c>
      <c r="C399" s="194"/>
      <c r="D399" s="194"/>
      <c r="E399" s="194"/>
      <c r="F399" s="194"/>
      <c r="G399" s="194"/>
      <c r="H399" s="194"/>
      <c r="I399" s="195"/>
      <c r="J399" s="190" t="s">
        <v>224</v>
      </c>
      <c r="K399" s="311">
        <v>36</v>
      </c>
      <c r="L399" s="212"/>
      <c r="M399" s="219"/>
      <c r="N399" s="219"/>
      <c r="O399" s="219"/>
      <c r="P399" s="224">
        <f>L399*K399</f>
        <v>0</v>
      </c>
    </row>
    <row r="400" spans="1:18" s="160" customFormat="1" ht="16.899999999999999" customHeight="1">
      <c r="A400" s="381">
        <f>IF(J400="","",MAX(A$3:A399)+1)</f>
        <v>208</v>
      </c>
      <c r="B400" s="384" t="s">
        <v>454</v>
      </c>
      <c r="C400" s="194"/>
      <c r="D400" s="194"/>
      <c r="E400" s="194"/>
      <c r="F400" s="194"/>
      <c r="G400" s="194"/>
      <c r="H400" s="194"/>
      <c r="I400" s="195"/>
      <c r="J400" s="190" t="s">
        <v>224</v>
      </c>
      <c r="K400" s="311">
        <v>17.099999999999998</v>
      </c>
      <c r="L400" s="212"/>
      <c r="M400" s="219"/>
      <c r="N400" s="219"/>
      <c r="O400" s="219"/>
      <c r="P400" s="224">
        <f>L400*K400</f>
        <v>0</v>
      </c>
    </row>
    <row r="401" spans="1:16" s="160" customFormat="1" ht="26.45" customHeight="1">
      <c r="A401" s="381">
        <f>IF(J401="","",MAX(A$3:A400)+1)</f>
        <v>209</v>
      </c>
      <c r="B401" s="939" t="s">
        <v>455</v>
      </c>
      <c r="C401" s="940"/>
      <c r="D401" s="940"/>
      <c r="E401" s="940"/>
      <c r="F401" s="940"/>
      <c r="G401" s="940"/>
      <c r="H401" s="940"/>
      <c r="I401" s="941"/>
      <c r="J401" s="190" t="s">
        <v>296</v>
      </c>
      <c r="K401" s="325">
        <v>1</v>
      </c>
      <c r="L401" s="212"/>
      <c r="M401" s="219"/>
      <c r="N401" s="219"/>
      <c r="O401" s="219"/>
      <c r="P401" s="224">
        <f>L401*K401</f>
        <v>0</v>
      </c>
    </row>
    <row r="402" spans="1:16" s="160" customFormat="1" ht="13.15" customHeight="1">
      <c r="A402" s="381" t="str">
        <f>IF(J402="","",MAX(A$3:A401)+1)</f>
        <v/>
      </c>
      <c r="B402" s="386"/>
      <c r="C402" s="194"/>
      <c r="D402" s="194"/>
      <c r="E402" s="194"/>
      <c r="F402" s="194"/>
      <c r="G402" s="194"/>
      <c r="H402" s="194"/>
      <c r="I402" s="195"/>
      <c r="J402" s="190"/>
      <c r="K402" s="190"/>
      <c r="L402" s="212"/>
      <c r="M402" s="219"/>
      <c r="N402" s="219"/>
      <c r="O402" s="219"/>
      <c r="P402" s="202"/>
    </row>
    <row r="403" spans="1:16" s="170" customFormat="1" ht="16.149999999999999" customHeight="1">
      <c r="A403" s="381" t="str">
        <f>IF(J403="","",MAX(A$3:A402)+1)</f>
        <v/>
      </c>
      <c r="B403" s="382" t="s">
        <v>456</v>
      </c>
      <c r="C403" s="194"/>
      <c r="D403" s="194"/>
      <c r="E403" s="194"/>
      <c r="F403" s="194"/>
      <c r="G403" s="194"/>
      <c r="H403" s="194"/>
      <c r="I403" s="195"/>
      <c r="J403" s="190"/>
      <c r="K403" s="190"/>
      <c r="L403" s="212"/>
      <c r="M403" s="219"/>
      <c r="N403" s="219"/>
      <c r="O403" s="219"/>
      <c r="P403" s="224">
        <f t="shared" ref="P403" si="37">L403*K403</f>
        <v>0</v>
      </c>
    </row>
    <row r="404" spans="1:16" s="170" customFormat="1" ht="16.899999999999999" customHeight="1" collapsed="1">
      <c r="A404" s="381">
        <f>IF(J404="","",MAX(A$3:A403)+1)</f>
        <v>210</v>
      </c>
      <c r="B404" s="939" t="s">
        <v>449</v>
      </c>
      <c r="C404" s="940"/>
      <c r="D404" s="940"/>
      <c r="E404" s="940"/>
      <c r="F404" s="940"/>
      <c r="G404" s="940"/>
      <c r="H404" s="940"/>
      <c r="I404" s="941"/>
      <c r="J404" s="190" t="s">
        <v>296</v>
      </c>
      <c r="K404" s="311">
        <v>1</v>
      </c>
      <c r="L404" s="212"/>
      <c r="M404" s="219"/>
      <c r="N404" s="219"/>
      <c r="O404" s="219"/>
      <c r="P404" s="224">
        <f>+L404*K404</f>
        <v>0</v>
      </c>
    </row>
    <row r="405" spans="1:16" s="170" customFormat="1" ht="18" customHeight="1">
      <c r="A405" s="381">
        <f>IF(J405="","",MAX(A$3:A404)+1)</f>
        <v>211</v>
      </c>
      <c r="B405" s="939" t="s">
        <v>450</v>
      </c>
      <c r="C405" s="940"/>
      <c r="D405" s="940"/>
      <c r="E405" s="940"/>
      <c r="F405" s="940"/>
      <c r="G405" s="940"/>
      <c r="H405" s="940"/>
      <c r="I405" s="941"/>
      <c r="J405" s="190" t="s">
        <v>224</v>
      </c>
      <c r="K405" s="311">
        <v>49</v>
      </c>
      <c r="L405" s="212"/>
      <c r="M405" s="219"/>
      <c r="N405" s="219"/>
      <c r="O405" s="219"/>
      <c r="P405" s="224">
        <f>+L405*K405</f>
        <v>0</v>
      </c>
    </row>
    <row r="406" spans="1:16" s="160" customFormat="1" ht="16.149999999999999" customHeight="1">
      <c r="A406" s="381">
        <f>IF(J406="","",MAX(A$3:A405)+1)</f>
        <v>212</v>
      </c>
      <c r="B406" s="384" t="s">
        <v>385</v>
      </c>
      <c r="C406" s="194"/>
      <c r="D406" s="194"/>
      <c r="E406" s="318"/>
      <c r="F406" s="194"/>
      <c r="G406" s="194"/>
      <c r="H406" s="194"/>
      <c r="I406" s="385" t="s">
        <v>451</v>
      </c>
      <c r="J406" s="190" t="s">
        <v>32</v>
      </c>
      <c r="K406" s="311">
        <v>27</v>
      </c>
      <c r="L406" s="212"/>
      <c r="M406" s="219"/>
      <c r="N406" s="219"/>
      <c r="O406" s="219"/>
      <c r="P406" s="224">
        <f t="shared" ref="P406" si="38">L406*K406</f>
        <v>0</v>
      </c>
    </row>
    <row r="407" spans="1:16" s="170" customFormat="1" ht="16.149999999999999" customHeight="1">
      <c r="A407" s="381" t="str">
        <f>IF(J407="","",MAX(A$3:A406)+1)</f>
        <v/>
      </c>
      <c r="B407" s="384" t="s">
        <v>452</v>
      </c>
      <c r="C407" s="194"/>
      <c r="D407" s="194"/>
      <c r="E407" s="194"/>
      <c r="F407" s="194"/>
      <c r="G407" s="194"/>
      <c r="H407" s="194"/>
      <c r="I407" s="385" t="s">
        <v>404</v>
      </c>
      <c r="J407" s="190"/>
      <c r="K407" s="311"/>
      <c r="L407" s="212"/>
      <c r="M407" s="219"/>
      <c r="N407" s="219"/>
      <c r="O407" s="219"/>
      <c r="P407" s="453" t="s">
        <v>249</v>
      </c>
    </row>
    <row r="408" spans="1:16" s="170" customFormat="1" ht="16.149999999999999" customHeight="1">
      <c r="A408" s="381">
        <f>IF(J408="","",MAX(A$3:A407)+1)</f>
        <v>213</v>
      </c>
      <c r="B408" s="384" t="s">
        <v>407</v>
      </c>
      <c r="C408" s="194"/>
      <c r="D408" s="194"/>
      <c r="E408" s="194"/>
      <c r="F408" s="194"/>
      <c r="G408" s="194"/>
      <c r="H408" s="194"/>
      <c r="I408" s="195"/>
      <c r="J408" s="190" t="s">
        <v>32</v>
      </c>
      <c r="K408" s="311">
        <v>27</v>
      </c>
      <c r="L408" s="212"/>
      <c r="M408" s="219"/>
      <c r="N408" s="219"/>
      <c r="O408" s="219"/>
      <c r="P408" s="224">
        <f t="shared" ref="P408" si="39">L408*K408</f>
        <v>0</v>
      </c>
    </row>
    <row r="409" spans="1:16" s="160" customFormat="1" ht="16.899999999999999" customHeight="1">
      <c r="A409" s="381">
        <f>IF(J409="","",MAX(A$3:A408)+1)</f>
        <v>214</v>
      </c>
      <c r="B409" s="384" t="s">
        <v>453</v>
      </c>
      <c r="C409" s="194"/>
      <c r="D409" s="194"/>
      <c r="E409" s="194"/>
      <c r="F409" s="194"/>
      <c r="G409" s="194"/>
      <c r="H409" s="194"/>
      <c r="I409" s="195"/>
      <c r="J409" s="190" t="s">
        <v>224</v>
      </c>
      <c r="K409" s="311">
        <v>49</v>
      </c>
      <c r="L409" s="212"/>
      <c r="M409" s="219"/>
      <c r="N409" s="219"/>
      <c r="O409" s="219"/>
      <c r="P409" s="224">
        <f>L409*K409</f>
        <v>0</v>
      </c>
    </row>
    <row r="410" spans="1:16" s="160" customFormat="1" ht="16.899999999999999" customHeight="1">
      <c r="A410" s="381">
        <f>IF(J410="","",MAX(A$3:A409)+1)</f>
        <v>215</v>
      </c>
      <c r="B410" s="384" t="s">
        <v>454</v>
      </c>
      <c r="C410" s="194"/>
      <c r="D410" s="194"/>
      <c r="E410" s="194"/>
      <c r="F410" s="194"/>
      <c r="G410" s="194"/>
      <c r="H410" s="194"/>
      <c r="I410" s="195"/>
      <c r="J410" s="190" t="s">
        <v>224</v>
      </c>
      <c r="K410" s="311">
        <v>12.25</v>
      </c>
      <c r="L410" s="212"/>
      <c r="M410" s="219"/>
      <c r="N410" s="219"/>
      <c r="O410" s="219"/>
      <c r="P410" s="224">
        <f>L410*K410</f>
        <v>0</v>
      </c>
    </row>
    <row r="411" spans="1:16" s="160" customFormat="1" ht="26.45" customHeight="1">
      <c r="A411" s="381">
        <f>IF(J411="","",MAX(A$3:A410)+1)</f>
        <v>216</v>
      </c>
      <c r="B411" s="939" t="s">
        <v>455</v>
      </c>
      <c r="C411" s="940"/>
      <c r="D411" s="940"/>
      <c r="E411" s="940"/>
      <c r="F411" s="940"/>
      <c r="G411" s="940"/>
      <c r="H411" s="940"/>
      <c r="I411" s="941"/>
      <c r="J411" s="190" t="s">
        <v>296</v>
      </c>
      <c r="K411" s="325">
        <v>1</v>
      </c>
      <c r="L411" s="212"/>
      <c r="M411" s="454"/>
      <c r="N411" s="219"/>
      <c r="O411" s="455"/>
      <c r="P411" s="224">
        <f>L411*K411</f>
        <v>0</v>
      </c>
    </row>
    <row r="412" spans="1:16" s="160" customFormat="1" ht="16.149999999999999" customHeight="1">
      <c r="A412" s="381" t="str">
        <f>IF(J412="","",MAX(A$3:A402)+1)</f>
        <v/>
      </c>
      <c r="B412" s="386"/>
      <c r="C412" s="194"/>
      <c r="D412" s="194"/>
      <c r="E412" s="194"/>
      <c r="F412" s="194"/>
      <c r="G412" s="194"/>
      <c r="H412" s="194"/>
      <c r="I412" s="195"/>
      <c r="J412" s="373"/>
      <c r="K412" s="190"/>
      <c r="L412" s="212"/>
      <c r="M412" s="454"/>
      <c r="N412" s="219"/>
      <c r="O412" s="455"/>
      <c r="P412" s="202">
        <f t="shared" ref="P412" si="40">+K412*L412</f>
        <v>0</v>
      </c>
    </row>
    <row r="413" spans="1:16" ht="6" customHeight="1">
      <c r="A413" s="430"/>
      <c r="B413" s="423"/>
      <c r="C413" s="188"/>
      <c r="D413" s="188"/>
      <c r="E413" s="188"/>
      <c r="F413" s="188"/>
      <c r="G413" s="188"/>
      <c r="H413" s="188"/>
      <c r="I413" s="188"/>
      <c r="J413" s="431"/>
      <c r="K413" s="432"/>
      <c r="L413" s="456"/>
      <c r="M413" s="457"/>
      <c r="N413" s="458"/>
      <c r="O413" s="459"/>
      <c r="P413" s="460"/>
    </row>
    <row r="414" spans="1:16" ht="6" customHeight="1" thickBot="1">
      <c r="A414" s="435"/>
      <c r="B414" s="436"/>
      <c r="C414" s="437"/>
      <c r="D414" s="437"/>
      <c r="E414" s="437"/>
      <c r="F414" s="437"/>
      <c r="G414" s="437"/>
      <c r="H414" s="437"/>
      <c r="I414" s="437"/>
      <c r="J414" s="438"/>
      <c r="K414" s="439"/>
      <c r="L414" s="440"/>
      <c r="M414" s="219"/>
      <c r="N414" s="219"/>
      <c r="O414" s="219"/>
      <c r="P414" s="461"/>
    </row>
    <row r="415" spans="1:16" ht="20.45" customHeight="1">
      <c r="A415" s="442"/>
      <c r="B415" s="400"/>
      <c r="C415" s="942" t="s">
        <v>421</v>
      </c>
      <c r="D415" s="943"/>
      <c r="E415" s="943"/>
      <c r="F415" s="943"/>
      <c r="G415" s="943"/>
      <c r="H415" s="943"/>
      <c r="I415" s="943"/>
      <c r="J415" s="443"/>
      <c r="K415" s="443" t="s">
        <v>422</v>
      </c>
      <c r="L415" s="444"/>
      <c r="M415" s="323"/>
      <c r="N415" s="323"/>
      <c r="O415" s="323"/>
      <c r="P415" s="445">
        <f>SUM(P385:P413)</f>
        <v>0</v>
      </c>
    </row>
    <row r="416" spans="1:16" ht="20.45" customHeight="1">
      <c r="A416" s="442"/>
      <c r="B416" s="400"/>
      <c r="C416" s="944"/>
      <c r="D416" s="945"/>
      <c r="E416" s="945"/>
      <c r="F416" s="945"/>
      <c r="G416" s="945"/>
      <c r="H416" s="945"/>
      <c r="I416" s="945"/>
      <c r="J416" s="188"/>
      <c r="K416" s="188" t="s">
        <v>423</v>
      </c>
      <c r="L416" s="403"/>
      <c r="M416" s="219"/>
      <c r="N416" s="219"/>
      <c r="O416" s="219"/>
      <c r="P416" s="446">
        <f>0.2*P415</f>
        <v>0</v>
      </c>
    </row>
    <row r="417" spans="1:16" ht="20.45" customHeight="1" thickBot="1">
      <c r="A417" s="442"/>
      <c r="B417" s="400"/>
      <c r="C417" s="946"/>
      <c r="D417" s="947"/>
      <c r="E417" s="947"/>
      <c r="F417" s="947"/>
      <c r="G417" s="947"/>
      <c r="H417" s="947"/>
      <c r="I417" s="947"/>
      <c r="J417" s="243"/>
      <c r="K417" s="243" t="s">
        <v>424</v>
      </c>
      <c r="L417" s="447"/>
      <c r="M417" s="320"/>
      <c r="N417" s="320"/>
      <c r="O417" s="320"/>
      <c r="P417" s="448">
        <f>+P416+P415</f>
        <v>0</v>
      </c>
    </row>
    <row r="418" spans="1:16">
      <c r="A418" s="442"/>
      <c r="B418" s="400"/>
      <c r="C418" s="401"/>
      <c r="D418" s="401"/>
      <c r="E418" s="401"/>
      <c r="F418" s="401"/>
      <c r="G418" s="401"/>
      <c r="H418" s="401"/>
      <c r="I418" s="401"/>
      <c r="J418" s="402"/>
      <c r="K418" s="194"/>
      <c r="L418" s="403"/>
      <c r="M418" s="219"/>
      <c r="N418" s="219"/>
      <c r="O418" s="219"/>
      <c r="P418" s="441"/>
    </row>
    <row r="419" spans="1:16" ht="13.5" thickBot="1">
      <c r="A419" s="462"/>
      <c r="B419" s="463"/>
      <c r="C419" s="464"/>
      <c r="D419" s="464"/>
      <c r="E419" s="464"/>
      <c r="F419" s="464"/>
      <c r="G419" s="464"/>
      <c r="H419" s="464"/>
      <c r="I419" s="464"/>
      <c r="J419" s="465"/>
      <c r="K419" s="259"/>
      <c r="L419" s="447"/>
      <c r="M419" s="320"/>
      <c r="N419" s="320"/>
      <c r="O419" s="320"/>
      <c r="P419" s="466"/>
    </row>
  </sheetData>
  <mergeCells count="51">
    <mergeCell ref="B142:I142"/>
    <mergeCell ref="B2:I2"/>
    <mergeCell ref="B4:I4"/>
    <mergeCell ref="B38:I38"/>
    <mergeCell ref="B76:I76"/>
    <mergeCell ref="B110:I110"/>
    <mergeCell ref="B208:I208"/>
    <mergeCell ref="B154:I154"/>
    <mergeCell ref="B155:I155"/>
    <mergeCell ref="B156:I156"/>
    <mergeCell ref="B162:I162"/>
    <mergeCell ref="B185:I185"/>
    <mergeCell ref="B186:I186"/>
    <mergeCell ref="B195:I195"/>
    <mergeCell ref="B196:I196"/>
    <mergeCell ref="B200:I200"/>
    <mergeCell ref="B201:I201"/>
    <mergeCell ref="B206:I206"/>
    <mergeCell ref="B274:I274"/>
    <mergeCell ref="B212:I212"/>
    <mergeCell ref="B214:I214"/>
    <mergeCell ref="B216:I216"/>
    <mergeCell ref="B217:I217"/>
    <mergeCell ref="B218:I218"/>
    <mergeCell ref="B223:I223"/>
    <mergeCell ref="B225:I225"/>
    <mergeCell ref="B229:I229"/>
    <mergeCell ref="B232:I232"/>
    <mergeCell ref="B236:I236"/>
    <mergeCell ref="B240:I240"/>
    <mergeCell ref="C380:I382"/>
    <mergeCell ref="B286:I286"/>
    <mergeCell ref="B287:I287"/>
    <mergeCell ref="C305:I307"/>
    <mergeCell ref="B310:I310"/>
    <mergeCell ref="B338:I338"/>
    <mergeCell ref="B350:I350"/>
    <mergeCell ref="B351:I351"/>
    <mergeCell ref="B357:I357"/>
    <mergeCell ref="B358:I358"/>
    <mergeCell ref="B368:I368"/>
    <mergeCell ref="B370:I370"/>
    <mergeCell ref="B405:I405"/>
    <mergeCell ref="B411:I411"/>
    <mergeCell ref="C415:I417"/>
    <mergeCell ref="B385:I385"/>
    <mergeCell ref="B392:I392"/>
    <mergeCell ref="B393:I393"/>
    <mergeCell ref="B394:I394"/>
    <mergeCell ref="B401:I401"/>
    <mergeCell ref="B404:I404"/>
  </mergeCells>
  <dataValidations count="2">
    <dataValidation type="list" allowBlank="1" showInputMessage="1" showErrorMessage="1" sqref="N3:N124">
      <formula1>"M,F,F&amp;M"</formula1>
    </dataValidation>
    <dataValidation type="list" allowBlank="1" showInputMessage="1" showErrorMessage="1" sqref="O5">
      <formula1>"MO/I, F, MO/I et F"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  <rowBreaks count="4" manualBreakCount="4">
    <brk id="88" max="15" man="1"/>
    <brk id="183" max="15" man="1"/>
    <brk id="270" max="15" man="1"/>
    <brk id="359" max="1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L139"/>
  <sheetViews>
    <sheetView showGridLines="0" showRuler="0" view="pageBreakPreview" zoomScaleNormal="100" zoomScaleSheetLayoutView="100" workbookViewId="0">
      <selection activeCell="E4" sqref="E4"/>
    </sheetView>
  </sheetViews>
  <sheetFormatPr baseColWidth="10" defaultColWidth="10.28515625" defaultRowHeight="15"/>
  <cols>
    <col min="1" max="1" width="4.42578125" style="2" customWidth="1"/>
    <col min="2" max="2" width="54.28515625" style="2" customWidth="1"/>
    <col min="3" max="3" width="9.140625" style="2" customWidth="1"/>
    <col min="4" max="4" width="8" style="3" customWidth="1"/>
    <col min="5" max="5" width="8.28515625" style="2" customWidth="1"/>
    <col min="6" max="6" width="17.42578125" style="2" customWidth="1"/>
    <col min="7" max="7" width="26.5703125" customWidth="1"/>
    <col min="8" max="8" width="22" customWidth="1"/>
    <col min="9" max="9" width="17.7109375" style="2" customWidth="1"/>
    <col min="10" max="16384" width="10.28515625" style="2"/>
  </cols>
  <sheetData>
    <row r="1" spans="1:9" customFormat="1" ht="53.65" customHeight="1" thickBot="1">
      <c r="A1" s="7"/>
      <c r="B1" s="7"/>
      <c r="C1" s="7"/>
      <c r="D1" s="7"/>
      <c r="E1" s="7"/>
      <c r="F1" s="7"/>
      <c r="G1" s="7"/>
      <c r="H1" s="7"/>
    </row>
    <row r="2" spans="1:9" customFormat="1" ht="86.25" thickBot="1">
      <c r="A2" s="58" t="s">
        <v>2</v>
      </c>
      <c r="B2" s="8" t="s">
        <v>460</v>
      </c>
      <c r="C2" s="8" t="s">
        <v>3</v>
      </c>
      <c r="D2" s="58" t="s">
        <v>4</v>
      </c>
      <c r="E2" s="58" t="s">
        <v>5</v>
      </c>
      <c r="F2" s="8" t="s">
        <v>92</v>
      </c>
      <c r="G2" s="8" t="s">
        <v>90</v>
      </c>
      <c r="H2" s="8" t="s">
        <v>91</v>
      </c>
      <c r="I2" s="838" t="s">
        <v>759</v>
      </c>
    </row>
    <row r="3" spans="1:9" s="1" customFormat="1" ht="18">
      <c r="A3" s="118"/>
      <c r="B3" s="109" t="s">
        <v>7</v>
      </c>
      <c r="C3" s="119"/>
      <c r="D3" s="120"/>
      <c r="E3" s="119"/>
      <c r="F3" s="121"/>
      <c r="G3" s="113"/>
      <c r="H3" s="113"/>
      <c r="I3" s="122"/>
    </row>
    <row r="4" spans="1:9" s="1" customFormat="1">
      <c r="A4" s="115"/>
      <c r="B4" s="41" t="s">
        <v>8</v>
      </c>
      <c r="C4" s="42" t="s">
        <v>0</v>
      </c>
      <c r="D4" s="43">
        <v>1</v>
      </c>
      <c r="E4" s="43"/>
      <c r="F4" s="1019" t="s">
        <v>9</v>
      </c>
      <c r="G4" s="1019"/>
      <c r="H4" s="1019"/>
      <c r="I4" s="1020"/>
    </row>
    <row r="5" spans="1:9" s="1" customFormat="1" ht="27">
      <c r="A5" s="115"/>
      <c r="B5" s="41" t="s">
        <v>10</v>
      </c>
      <c r="C5" s="42" t="s">
        <v>0</v>
      </c>
      <c r="D5" s="43">
        <v>1</v>
      </c>
      <c r="E5" s="43"/>
      <c r="F5" s="1019" t="s">
        <v>11</v>
      </c>
      <c r="G5" s="1019"/>
      <c r="H5" s="1019"/>
      <c r="I5" s="1020"/>
    </row>
    <row r="6" spans="1:9" s="1" customFormat="1" ht="27">
      <c r="A6" s="115"/>
      <c r="B6" s="41" t="s">
        <v>12</v>
      </c>
      <c r="C6" s="42" t="s">
        <v>0</v>
      </c>
      <c r="D6" s="43">
        <v>1</v>
      </c>
      <c r="E6" s="43"/>
      <c r="F6" s="44"/>
      <c r="G6" s="10"/>
      <c r="H6" s="10"/>
      <c r="I6" s="116">
        <f>F6*D6</f>
        <v>0</v>
      </c>
    </row>
    <row r="7" spans="1:9" s="1" customFormat="1" ht="18">
      <c r="A7" s="115"/>
      <c r="B7" s="41" t="s">
        <v>13</v>
      </c>
      <c r="C7" s="42" t="s">
        <v>0</v>
      </c>
      <c r="D7" s="43">
        <v>1</v>
      </c>
      <c r="E7" s="43"/>
      <c r="F7" s="44"/>
      <c r="G7" s="10"/>
      <c r="H7" s="10"/>
      <c r="I7" s="116">
        <f>F7*D7</f>
        <v>0</v>
      </c>
    </row>
    <row r="8" spans="1:9" s="1" customFormat="1" ht="27.75" thickBot="1">
      <c r="A8" s="115"/>
      <c r="B8" s="41" t="s">
        <v>14</v>
      </c>
      <c r="C8" s="42" t="s">
        <v>0</v>
      </c>
      <c r="D8" s="43">
        <v>1</v>
      </c>
      <c r="E8" s="43"/>
      <c r="F8" s="44"/>
      <c r="G8" s="10"/>
      <c r="H8" s="10"/>
      <c r="I8" s="116">
        <f>F8*D8</f>
        <v>0</v>
      </c>
    </row>
    <row r="9" spans="1:9" s="1" customFormat="1" ht="18.75" thickBot="1">
      <c r="A9" s="117"/>
      <c r="B9" s="104" t="s">
        <v>15</v>
      </c>
      <c r="C9" s="105"/>
      <c r="D9" s="105"/>
      <c r="E9" s="105"/>
      <c r="F9" s="105"/>
      <c r="G9" s="106"/>
      <c r="H9" s="106"/>
      <c r="I9" s="107">
        <f>SUM(I3:I8)</f>
        <v>0</v>
      </c>
    </row>
    <row r="10" spans="1:9" s="1" customFormat="1" ht="18">
      <c r="A10" s="108"/>
      <c r="B10" s="109" t="s">
        <v>52</v>
      </c>
      <c r="C10" s="110"/>
      <c r="D10" s="111"/>
      <c r="E10" s="110"/>
      <c r="F10" s="112"/>
      <c r="G10" s="113"/>
      <c r="H10" s="113"/>
      <c r="I10" s="114"/>
    </row>
    <row r="11" spans="1:9" s="1" customFormat="1" ht="18">
      <c r="A11" s="115"/>
      <c r="B11" s="41" t="s">
        <v>53</v>
      </c>
      <c r="C11" s="42" t="s">
        <v>0</v>
      </c>
      <c r="D11" s="43">
        <v>1</v>
      </c>
      <c r="E11" s="43"/>
      <c r="F11" s="44"/>
      <c r="G11" s="10"/>
      <c r="H11" s="22"/>
      <c r="I11" s="116">
        <f>F11*D11</f>
        <v>0</v>
      </c>
    </row>
    <row r="12" spans="1:9" s="1" customFormat="1" ht="18">
      <c r="A12" s="115"/>
      <c r="B12" s="41" t="s">
        <v>89</v>
      </c>
      <c r="C12" s="42" t="s">
        <v>0</v>
      </c>
      <c r="D12" s="43">
        <v>1</v>
      </c>
      <c r="E12" s="43"/>
      <c r="F12" s="44"/>
      <c r="G12" s="10"/>
      <c r="H12" s="10"/>
      <c r="I12" s="116">
        <f>F12*D12</f>
        <v>0</v>
      </c>
    </row>
    <row r="13" spans="1:9" s="1" customFormat="1" ht="27.75" thickBot="1">
      <c r="A13" s="115"/>
      <c r="B13" s="41" t="s">
        <v>85</v>
      </c>
      <c r="C13" s="42" t="s">
        <v>0</v>
      </c>
      <c r="D13" s="43">
        <v>1</v>
      </c>
      <c r="E13" s="43"/>
      <c r="F13" s="44"/>
      <c r="G13" s="10"/>
      <c r="H13" s="10"/>
      <c r="I13" s="116">
        <f>F13*D13</f>
        <v>0</v>
      </c>
    </row>
    <row r="14" spans="1:9" s="1" customFormat="1" ht="18.75" thickBot="1">
      <c r="A14" s="117"/>
      <c r="B14" s="104" t="s">
        <v>84</v>
      </c>
      <c r="C14" s="105"/>
      <c r="D14" s="105"/>
      <c r="E14" s="105"/>
      <c r="F14" s="105"/>
      <c r="G14" s="106"/>
      <c r="H14" s="106"/>
      <c r="I14" s="107">
        <f>SUM(I10:I13)</f>
        <v>0</v>
      </c>
    </row>
    <row r="15" spans="1:9" s="1" customFormat="1" ht="18">
      <c r="A15" s="108"/>
      <c r="B15" s="109" t="s">
        <v>16</v>
      </c>
      <c r="C15" s="110"/>
      <c r="D15" s="111"/>
      <c r="E15" s="110"/>
      <c r="F15" s="112"/>
      <c r="G15" s="113"/>
      <c r="H15" s="124"/>
      <c r="I15" s="114"/>
    </row>
    <row r="16" spans="1:9" s="1" customFormat="1" ht="18">
      <c r="A16" s="115"/>
      <c r="B16" s="41" t="s">
        <v>51</v>
      </c>
      <c r="C16" s="42" t="s">
        <v>0</v>
      </c>
      <c r="D16" s="43">
        <v>1</v>
      </c>
      <c r="E16" s="43"/>
      <c r="F16" s="44"/>
      <c r="G16" s="10"/>
      <c r="H16" s="22"/>
      <c r="I16" s="116">
        <f>F16*D16</f>
        <v>0</v>
      </c>
    </row>
    <row r="17" spans="1:9" s="1" customFormat="1" ht="41.25" thickBot="1">
      <c r="A17" s="115"/>
      <c r="B17" s="41" t="s">
        <v>17</v>
      </c>
      <c r="C17" s="42" t="s">
        <v>0</v>
      </c>
      <c r="D17" s="43">
        <v>1</v>
      </c>
      <c r="E17" s="43"/>
      <c r="F17" s="44"/>
      <c r="G17" s="10"/>
      <c r="H17" s="22"/>
      <c r="I17" s="116">
        <f>F17*D17</f>
        <v>0</v>
      </c>
    </row>
    <row r="18" spans="1:9" s="1" customFormat="1" ht="18.75" thickBot="1">
      <c r="A18" s="117"/>
      <c r="B18" s="104" t="s">
        <v>18</v>
      </c>
      <c r="C18" s="105"/>
      <c r="D18" s="105"/>
      <c r="E18" s="105"/>
      <c r="F18" s="105"/>
      <c r="G18" s="106"/>
      <c r="H18" s="123"/>
      <c r="I18" s="107">
        <f>SUM(I15:I17)</f>
        <v>0</v>
      </c>
    </row>
    <row r="19" spans="1:9" s="1" customFormat="1" ht="18">
      <c r="A19" s="108"/>
      <c r="B19" s="109" t="s">
        <v>19</v>
      </c>
      <c r="C19" s="110"/>
      <c r="D19" s="111"/>
      <c r="E19" s="110"/>
      <c r="F19" s="112"/>
      <c r="G19" s="113"/>
      <c r="H19" s="124"/>
      <c r="I19" s="114"/>
    </row>
    <row r="20" spans="1:9" s="1" customFormat="1" ht="18">
      <c r="A20" s="115"/>
      <c r="B20" s="41" t="s">
        <v>54</v>
      </c>
      <c r="C20" s="42" t="s">
        <v>0</v>
      </c>
      <c r="D20" s="48">
        <v>1</v>
      </c>
      <c r="E20" s="43"/>
      <c r="F20" s="44"/>
      <c r="G20" s="10"/>
      <c r="H20" s="10"/>
      <c r="I20" s="116">
        <f t="shared" ref="I20:I27" si="0">F20*D20</f>
        <v>0</v>
      </c>
    </row>
    <row r="21" spans="1:9" s="1" customFormat="1" ht="18">
      <c r="A21" s="115"/>
      <c r="B21" s="41" t="s">
        <v>55</v>
      </c>
      <c r="C21" s="42" t="s">
        <v>32</v>
      </c>
      <c r="D21" s="48">
        <v>160</v>
      </c>
      <c r="E21" s="43"/>
      <c r="F21" s="44"/>
      <c r="G21" s="10"/>
      <c r="H21" s="10"/>
      <c r="I21" s="116">
        <f t="shared" si="0"/>
        <v>0</v>
      </c>
    </row>
    <row r="22" spans="1:9" s="1" customFormat="1" ht="18">
      <c r="A22" s="115"/>
      <c r="B22" s="41" t="s">
        <v>56</v>
      </c>
      <c r="C22" s="42" t="s">
        <v>0</v>
      </c>
      <c r="D22" s="48">
        <v>1</v>
      </c>
      <c r="E22" s="43"/>
      <c r="F22" s="44"/>
      <c r="G22" s="10"/>
      <c r="H22" s="10"/>
      <c r="I22" s="116">
        <f t="shared" si="0"/>
        <v>0</v>
      </c>
    </row>
    <row r="23" spans="1:9" s="1" customFormat="1" ht="18">
      <c r="A23" s="115"/>
      <c r="B23" s="41" t="s">
        <v>57</v>
      </c>
      <c r="C23" s="42" t="s">
        <v>0</v>
      </c>
      <c r="D23" s="43">
        <v>1</v>
      </c>
      <c r="E23" s="43"/>
      <c r="F23" s="44"/>
      <c r="G23" s="10"/>
      <c r="H23" s="10"/>
      <c r="I23" s="116">
        <f t="shared" si="0"/>
        <v>0</v>
      </c>
    </row>
    <row r="24" spans="1:9" s="1" customFormat="1" ht="18">
      <c r="A24" s="115"/>
      <c r="B24" s="41" t="s">
        <v>58</v>
      </c>
      <c r="C24" s="42" t="s">
        <v>0</v>
      </c>
      <c r="D24" s="43">
        <v>1</v>
      </c>
      <c r="E24" s="43"/>
      <c r="F24" s="44"/>
      <c r="G24" s="10"/>
      <c r="H24" s="10"/>
      <c r="I24" s="116">
        <f t="shared" si="0"/>
        <v>0</v>
      </c>
    </row>
    <row r="25" spans="1:9" s="1" customFormat="1" ht="18">
      <c r="A25" s="115"/>
      <c r="B25" s="41" t="s">
        <v>59</v>
      </c>
      <c r="C25" s="42" t="s">
        <v>0</v>
      </c>
      <c r="D25" s="43">
        <v>1</v>
      </c>
      <c r="E25" s="43"/>
      <c r="F25" s="44"/>
      <c r="G25" s="10"/>
      <c r="H25" s="10"/>
      <c r="I25" s="116">
        <f t="shared" si="0"/>
        <v>0</v>
      </c>
    </row>
    <row r="26" spans="1:9" s="1" customFormat="1" ht="18">
      <c r="A26" s="115"/>
      <c r="B26" s="41" t="s">
        <v>34</v>
      </c>
      <c r="C26" s="42" t="s">
        <v>0</v>
      </c>
      <c r="D26" s="43">
        <v>1</v>
      </c>
      <c r="E26" s="43"/>
      <c r="F26" s="44"/>
      <c r="G26" s="10"/>
      <c r="H26" s="10"/>
      <c r="I26" s="116">
        <f t="shared" si="0"/>
        <v>0</v>
      </c>
    </row>
    <row r="27" spans="1:9" s="1" customFormat="1" ht="27">
      <c r="A27" s="115"/>
      <c r="B27" s="41" t="s">
        <v>83</v>
      </c>
      <c r="C27" s="42" t="s">
        <v>0</v>
      </c>
      <c r="D27" s="43">
        <v>2</v>
      </c>
      <c r="E27" s="43"/>
      <c r="F27" s="44"/>
      <c r="G27" s="10"/>
      <c r="H27" s="10"/>
      <c r="I27" s="116">
        <f t="shared" si="0"/>
        <v>0</v>
      </c>
    </row>
    <row r="28" spans="1:9" s="1" customFormat="1" ht="18">
      <c r="A28" s="115"/>
      <c r="B28" s="41"/>
      <c r="C28" s="42"/>
      <c r="D28" s="43"/>
      <c r="E28" s="43"/>
      <c r="F28" s="44"/>
      <c r="G28" s="10"/>
      <c r="H28" s="10"/>
      <c r="I28" s="116"/>
    </row>
    <row r="29" spans="1:9" s="1" customFormat="1" ht="18">
      <c r="A29" s="115"/>
      <c r="B29" s="41" t="s">
        <v>36</v>
      </c>
      <c r="C29" s="42" t="s">
        <v>0</v>
      </c>
      <c r="D29" s="43">
        <v>1</v>
      </c>
      <c r="E29" s="43"/>
      <c r="F29" s="44"/>
      <c r="G29" s="10"/>
      <c r="H29" s="10"/>
      <c r="I29" s="116">
        <f>F29*D29</f>
        <v>0</v>
      </c>
    </row>
    <row r="30" spans="1:9" s="1" customFormat="1" ht="18.75" thickBot="1">
      <c r="A30" s="115"/>
      <c r="B30" s="41" t="s">
        <v>35</v>
      </c>
      <c r="C30" s="42" t="s">
        <v>0</v>
      </c>
      <c r="D30" s="43">
        <v>2</v>
      </c>
      <c r="E30" s="43"/>
      <c r="F30" s="44"/>
      <c r="G30" s="10"/>
      <c r="H30" s="10"/>
      <c r="I30" s="116">
        <f>F30*D30</f>
        <v>0</v>
      </c>
    </row>
    <row r="31" spans="1:9" s="1" customFormat="1" ht="18.75" thickBot="1">
      <c r="A31" s="117"/>
      <c r="B31" s="104" t="s">
        <v>20</v>
      </c>
      <c r="C31" s="105"/>
      <c r="D31" s="105"/>
      <c r="E31" s="105"/>
      <c r="F31" s="105"/>
      <c r="G31" s="106"/>
      <c r="H31" s="106"/>
      <c r="I31" s="107">
        <f>SUM(I19:I30)</f>
        <v>0</v>
      </c>
    </row>
    <row r="32" spans="1:9" s="1" customFormat="1" ht="18">
      <c r="A32" s="108"/>
      <c r="B32" s="109" t="s">
        <v>37</v>
      </c>
      <c r="C32" s="110"/>
      <c r="D32" s="111"/>
      <c r="E32" s="110"/>
      <c r="F32" s="112"/>
      <c r="G32" s="113"/>
      <c r="H32" s="113"/>
      <c r="I32" s="125"/>
    </row>
    <row r="33" spans="1:9" s="1" customFormat="1" ht="18">
      <c r="A33" s="115"/>
      <c r="B33" s="41" t="s">
        <v>86</v>
      </c>
      <c r="C33" s="42" t="s">
        <v>32</v>
      </c>
      <c r="D33" s="43">
        <v>18</v>
      </c>
      <c r="E33" s="43"/>
      <c r="F33" s="44"/>
      <c r="G33" s="10"/>
      <c r="H33" s="10"/>
      <c r="I33" s="116">
        <f t="shared" ref="I33:I38" si="1">F33*D33</f>
        <v>0</v>
      </c>
    </row>
    <row r="34" spans="1:9" s="1" customFormat="1" ht="18">
      <c r="A34" s="115"/>
      <c r="B34" s="41" t="s">
        <v>87</v>
      </c>
      <c r="C34" s="42" t="s">
        <v>32</v>
      </c>
      <c r="D34" s="43">
        <v>55</v>
      </c>
      <c r="E34" s="43"/>
      <c r="F34" s="44"/>
      <c r="G34" s="10"/>
      <c r="H34" s="10"/>
      <c r="I34" s="116">
        <f t="shared" si="1"/>
        <v>0</v>
      </c>
    </row>
    <row r="35" spans="1:9" s="1" customFormat="1" ht="18">
      <c r="A35" s="115"/>
      <c r="B35" s="41" t="s">
        <v>38</v>
      </c>
      <c r="C35" s="42" t="s">
        <v>32</v>
      </c>
      <c r="D35" s="43">
        <v>100</v>
      </c>
      <c r="E35" s="43"/>
      <c r="F35" s="44"/>
      <c r="G35" s="10"/>
      <c r="H35" s="10"/>
      <c r="I35" s="116">
        <f t="shared" si="1"/>
        <v>0</v>
      </c>
    </row>
    <row r="36" spans="1:9" s="1" customFormat="1" ht="18">
      <c r="A36" s="115"/>
      <c r="B36" s="41" t="s">
        <v>39</v>
      </c>
      <c r="C36" s="42" t="s">
        <v>32</v>
      </c>
      <c r="D36" s="43">
        <v>100</v>
      </c>
      <c r="E36" s="43"/>
      <c r="F36" s="44"/>
      <c r="G36" s="10"/>
      <c r="H36" s="10"/>
      <c r="I36" s="116">
        <f t="shared" si="1"/>
        <v>0</v>
      </c>
    </row>
    <row r="37" spans="1:9" s="1" customFormat="1" ht="14.45" customHeight="1">
      <c r="A37" s="115"/>
      <c r="B37" s="41" t="s">
        <v>40</v>
      </c>
      <c r="C37" s="42" t="s">
        <v>0</v>
      </c>
      <c r="D37" s="43">
        <v>1</v>
      </c>
      <c r="E37" s="43"/>
      <c r="F37" s="44"/>
      <c r="G37" s="10"/>
      <c r="H37" s="10"/>
      <c r="I37" s="116">
        <f t="shared" si="1"/>
        <v>0</v>
      </c>
    </row>
    <row r="38" spans="1:9" s="1" customFormat="1" ht="27.75" thickBot="1">
      <c r="A38" s="115"/>
      <c r="B38" s="41" t="s">
        <v>41</v>
      </c>
      <c r="C38" s="42" t="s">
        <v>0</v>
      </c>
      <c r="D38" s="43">
        <v>1</v>
      </c>
      <c r="E38" s="43"/>
      <c r="F38" s="44"/>
      <c r="G38" s="10"/>
      <c r="H38" s="10"/>
      <c r="I38" s="116">
        <f t="shared" si="1"/>
        <v>0</v>
      </c>
    </row>
    <row r="39" spans="1:9" s="1" customFormat="1" ht="18.75" thickBot="1">
      <c r="A39" s="117"/>
      <c r="B39" s="104" t="s">
        <v>42</v>
      </c>
      <c r="C39" s="105"/>
      <c r="D39" s="105"/>
      <c r="E39" s="105"/>
      <c r="F39" s="105"/>
      <c r="G39" s="106"/>
      <c r="H39" s="106"/>
      <c r="I39" s="107">
        <f>SUM(I32:I38)</f>
        <v>0</v>
      </c>
    </row>
    <row r="40" spans="1:9" s="1" customFormat="1" ht="18">
      <c r="A40" s="108"/>
      <c r="B40" s="109" t="s">
        <v>21</v>
      </c>
      <c r="C40" s="110"/>
      <c r="D40" s="111"/>
      <c r="E40" s="110"/>
      <c r="F40" s="112"/>
      <c r="G40" s="113"/>
      <c r="H40" s="113"/>
      <c r="I40" s="125"/>
    </row>
    <row r="41" spans="1:9" s="1" customFormat="1" ht="18">
      <c r="A41" s="115"/>
      <c r="B41" s="41" t="s">
        <v>28</v>
      </c>
      <c r="C41" s="42" t="s">
        <v>6</v>
      </c>
      <c r="D41" s="43">
        <v>1</v>
      </c>
      <c r="E41" s="43"/>
      <c r="F41" s="44"/>
      <c r="G41" s="10"/>
      <c r="H41" s="10"/>
      <c r="I41" s="116">
        <f>F41*D41</f>
        <v>0</v>
      </c>
    </row>
    <row r="42" spans="1:9" s="1" customFormat="1" ht="18">
      <c r="A42" s="115"/>
      <c r="B42" s="41" t="s">
        <v>60</v>
      </c>
      <c r="C42" s="42" t="s">
        <v>6</v>
      </c>
      <c r="D42" s="43">
        <v>5</v>
      </c>
      <c r="E42" s="43"/>
      <c r="F42" s="44"/>
      <c r="G42" s="10"/>
      <c r="H42" s="10"/>
      <c r="I42" s="116">
        <f>F42*D42</f>
        <v>0</v>
      </c>
    </row>
    <row r="43" spans="1:9" s="1" customFormat="1" ht="18.75" thickBot="1">
      <c r="A43" s="115"/>
      <c r="B43" s="41" t="s">
        <v>82</v>
      </c>
      <c r="C43" s="42" t="s">
        <v>6</v>
      </c>
      <c r="D43" s="43">
        <v>3</v>
      </c>
      <c r="E43" s="43"/>
      <c r="F43" s="44"/>
      <c r="G43" s="10"/>
      <c r="H43" s="10"/>
      <c r="I43" s="116">
        <f>F43*D43</f>
        <v>0</v>
      </c>
    </row>
    <row r="44" spans="1:9" s="1" customFormat="1" ht="18.75" thickBot="1">
      <c r="A44" s="117"/>
      <c r="B44" s="104" t="s">
        <v>22</v>
      </c>
      <c r="C44" s="105"/>
      <c r="D44" s="105"/>
      <c r="E44" s="105"/>
      <c r="F44" s="105"/>
      <c r="G44" s="106"/>
      <c r="H44" s="106"/>
      <c r="I44" s="107">
        <f>SUM(I40:I43)</f>
        <v>0</v>
      </c>
    </row>
    <row r="45" spans="1:9" s="1" customFormat="1" ht="18">
      <c r="A45" s="108"/>
      <c r="B45" s="109" t="s">
        <v>23</v>
      </c>
      <c r="C45" s="110"/>
      <c r="D45" s="111"/>
      <c r="E45" s="110"/>
      <c r="F45" s="112"/>
      <c r="G45" s="113"/>
      <c r="H45" s="126"/>
      <c r="I45" s="125"/>
    </row>
    <row r="46" spans="1:9" s="1" customFormat="1" ht="18">
      <c r="A46" s="115"/>
      <c r="B46" s="50" t="s">
        <v>29</v>
      </c>
      <c r="C46" s="42"/>
      <c r="D46" s="48"/>
      <c r="E46" s="43"/>
      <c r="F46" s="44"/>
      <c r="G46" s="10"/>
      <c r="H46" s="10"/>
      <c r="I46" s="127"/>
    </row>
    <row r="47" spans="1:9" s="1" customFormat="1" ht="18">
      <c r="A47" s="115"/>
      <c r="B47" s="41" t="s">
        <v>61</v>
      </c>
      <c r="C47" s="42" t="s">
        <v>6</v>
      </c>
      <c r="D47" s="43">
        <v>10</v>
      </c>
      <c r="E47" s="43"/>
      <c r="F47" s="44"/>
      <c r="G47" s="10"/>
      <c r="H47" s="10"/>
      <c r="I47" s="116">
        <f>D47*F47</f>
        <v>0</v>
      </c>
    </row>
    <row r="48" spans="1:9" s="1" customFormat="1" ht="18">
      <c r="A48" s="115"/>
      <c r="B48" s="41" t="s">
        <v>50</v>
      </c>
      <c r="C48" s="42" t="s">
        <v>6</v>
      </c>
      <c r="D48" s="43">
        <v>6</v>
      </c>
      <c r="E48" s="43"/>
      <c r="F48" s="44"/>
      <c r="G48" s="10"/>
      <c r="H48" s="10"/>
      <c r="I48" s="116">
        <f>D48*F48</f>
        <v>0</v>
      </c>
    </row>
    <row r="49" spans="1:9" s="1" customFormat="1" ht="18">
      <c r="A49" s="115"/>
      <c r="B49" s="41"/>
      <c r="C49" s="42"/>
      <c r="D49" s="43"/>
      <c r="E49" s="43"/>
      <c r="F49" s="44"/>
      <c r="G49" s="10"/>
      <c r="H49" s="10"/>
      <c r="I49" s="116"/>
    </row>
    <row r="50" spans="1:9" s="1" customFormat="1" ht="18">
      <c r="A50" s="115"/>
      <c r="B50" s="50" t="s">
        <v>43</v>
      </c>
      <c r="C50" s="42"/>
      <c r="D50" s="43"/>
      <c r="E50" s="43"/>
      <c r="F50" s="44"/>
      <c r="G50" s="10"/>
      <c r="H50" s="10"/>
      <c r="I50" s="116"/>
    </row>
    <row r="51" spans="1:9" s="1" customFormat="1" ht="18">
      <c r="A51" s="115"/>
      <c r="B51" s="51" t="s">
        <v>44</v>
      </c>
      <c r="C51" s="42" t="s">
        <v>6</v>
      </c>
      <c r="D51" s="43">
        <v>5</v>
      </c>
      <c r="E51" s="43"/>
      <c r="F51" s="44"/>
      <c r="G51" s="10"/>
      <c r="H51" s="10"/>
      <c r="I51" s="116">
        <f>D51*F51</f>
        <v>0</v>
      </c>
    </row>
    <row r="52" spans="1:9" s="1" customFormat="1" ht="18.75" thickBot="1">
      <c r="A52" s="115"/>
      <c r="B52" s="41" t="s">
        <v>45</v>
      </c>
      <c r="C52" s="42" t="s">
        <v>6</v>
      </c>
      <c r="D52" s="43">
        <v>1</v>
      </c>
      <c r="E52" s="43"/>
      <c r="F52" s="44"/>
      <c r="G52" s="10"/>
      <c r="H52" s="10"/>
      <c r="I52" s="116">
        <f>D52*F52</f>
        <v>0</v>
      </c>
    </row>
    <row r="53" spans="1:9" s="1" customFormat="1" ht="18.75" thickBot="1">
      <c r="A53" s="117"/>
      <c r="B53" s="104" t="s">
        <v>24</v>
      </c>
      <c r="C53" s="105"/>
      <c r="D53" s="105"/>
      <c r="E53" s="105"/>
      <c r="F53" s="105"/>
      <c r="G53" s="106"/>
      <c r="H53" s="106"/>
      <c r="I53" s="107">
        <f>SUM(I45:I52)</f>
        <v>0</v>
      </c>
    </row>
    <row r="54" spans="1:9" s="1" customFormat="1" ht="18">
      <c r="A54" s="108"/>
      <c r="B54" s="109" t="s">
        <v>30</v>
      </c>
      <c r="C54" s="110"/>
      <c r="D54" s="111"/>
      <c r="E54" s="110"/>
      <c r="F54" s="112"/>
      <c r="G54" s="113"/>
      <c r="H54" s="113"/>
      <c r="I54" s="114"/>
    </row>
    <row r="55" spans="1:9" s="1" customFormat="1" ht="18">
      <c r="A55" s="115"/>
      <c r="B55" s="41" t="s">
        <v>63</v>
      </c>
      <c r="C55" s="42" t="s">
        <v>0</v>
      </c>
      <c r="D55" s="43">
        <v>1</v>
      </c>
      <c r="E55" s="43"/>
      <c r="F55" s="44"/>
      <c r="G55" s="10"/>
      <c r="H55" s="10"/>
      <c r="I55" s="116">
        <f>F55*D55</f>
        <v>0</v>
      </c>
    </row>
    <row r="56" spans="1:9" s="1" customFormat="1" ht="18">
      <c r="A56" s="115"/>
      <c r="B56" s="41" t="s">
        <v>81</v>
      </c>
      <c r="C56" s="42" t="s">
        <v>0</v>
      </c>
      <c r="D56" s="43">
        <v>3</v>
      </c>
      <c r="E56" s="43"/>
      <c r="F56" s="44"/>
      <c r="G56" s="10"/>
      <c r="H56" s="10"/>
      <c r="I56" s="116">
        <f>F56*D56</f>
        <v>0</v>
      </c>
    </row>
    <row r="57" spans="1:9" s="1" customFormat="1" ht="27">
      <c r="A57" s="115"/>
      <c r="B57" s="41" t="s">
        <v>46</v>
      </c>
      <c r="C57" s="42" t="s">
        <v>32</v>
      </c>
      <c r="D57" s="43">
        <v>150</v>
      </c>
      <c r="E57" s="43"/>
      <c r="F57" s="44"/>
      <c r="G57" s="10"/>
      <c r="H57" s="10"/>
      <c r="I57" s="116">
        <f>F57*D57</f>
        <v>0</v>
      </c>
    </row>
    <row r="58" spans="1:9" s="1" customFormat="1" ht="18.75" thickBot="1">
      <c r="A58" s="115"/>
      <c r="B58" s="41" t="s">
        <v>47</v>
      </c>
      <c r="C58" s="42" t="s">
        <v>0</v>
      </c>
      <c r="D58" s="43">
        <v>1</v>
      </c>
      <c r="E58" s="43"/>
      <c r="F58" s="44"/>
      <c r="G58" s="10"/>
      <c r="H58" s="10"/>
      <c r="I58" s="116">
        <f>F58*D58</f>
        <v>0</v>
      </c>
    </row>
    <row r="59" spans="1:9" s="1" customFormat="1" ht="18.75" thickBot="1">
      <c r="A59" s="117"/>
      <c r="B59" s="104" t="s">
        <v>31</v>
      </c>
      <c r="C59" s="105"/>
      <c r="D59" s="105"/>
      <c r="E59" s="105"/>
      <c r="F59" s="105"/>
      <c r="G59" s="106"/>
      <c r="H59" s="106"/>
      <c r="I59" s="107">
        <f>SUM(I54:I58)</f>
        <v>0</v>
      </c>
    </row>
    <row r="60" spans="1:9" s="1" customFormat="1" ht="18">
      <c r="A60" s="108"/>
      <c r="B60" s="109" t="s">
        <v>25</v>
      </c>
      <c r="C60" s="110"/>
      <c r="D60" s="111"/>
      <c r="E60" s="110"/>
      <c r="F60" s="112"/>
      <c r="G60" s="113"/>
      <c r="H60" s="113"/>
      <c r="I60" s="125"/>
    </row>
    <row r="61" spans="1:9" s="1" customFormat="1" ht="18">
      <c r="A61" s="115"/>
      <c r="B61" s="41" t="s">
        <v>62</v>
      </c>
      <c r="C61" s="42" t="s">
        <v>0</v>
      </c>
      <c r="D61" s="43">
        <v>1</v>
      </c>
      <c r="E61" s="43"/>
      <c r="F61" s="44"/>
      <c r="G61" s="10"/>
      <c r="H61" s="10"/>
      <c r="I61" s="116">
        <f>F61*D61</f>
        <v>0</v>
      </c>
    </row>
    <row r="62" spans="1:9" s="1" customFormat="1" ht="18">
      <c r="A62" s="115"/>
      <c r="B62" s="41" t="s">
        <v>48</v>
      </c>
      <c r="C62" s="42" t="s">
        <v>6</v>
      </c>
      <c r="D62" s="43">
        <v>1</v>
      </c>
      <c r="E62" s="43"/>
      <c r="F62" s="44"/>
      <c r="G62" s="10"/>
      <c r="H62" s="10"/>
      <c r="I62" s="116">
        <f>F62*D62</f>
        <v>0</v>
      </c>
    </row>
    <row r="63" spans="1:9" s="1" customFormat="1" ht="18.75" thickBot="1">
      <c r="A63" s="115"/>
      <c r="B63" s="41" t="s">
        <v>49</v>
      </c>
      <c r="C63" s="42" t="s">
        <v>0</v>
      </c>
      <c r="D63" s="43">
        <v>1</v>
      </c>
      <c r="E63" s="43"/>
      <c r="F63" s="44"/>
      <c r="G63" s="10"/>
      <c r="H63" s="10"/>
      <c r="I63" s="116">
        <f>F63*D63</f>
        <v>0</v>
      </c>
    </row>
    <row r="64" spans="1:9" s="1" customFormat="1" ht="18.75" customHeight="1" thickBot="1">
      <c r="A64" s="117"/>
      <c r="B64" s="104" t="s">
        <v>26</v>
      </c>
      <c r="C64" s="105"/>
      <c r="D64" s="105"/>
      <c r="E64" s="105"/>
      <c r="F64" s="105"/>
      <c r="G64" s="106"/>
      <c r="H64" s="123"/>
      <c r="I64" s="107">
        <f>SUM(I60:I63)</f>
        <v>0</v>
      </c>
    </row>
    <row r="65" spans="1:12" s="1" customFormat="1" ht="7.5" customHeight="1" thickBot="1">
      <c r="A65" s="130"/>
      <c r="B65" s="1021"/>
      <c r="C65" s="1021"/>
      <c r="D65" s="1021"/>
      <c r="E65" s="1021"/>
      <c r="F65" s="1021"/>
      <c r="G65" s="1021"/>
      <c r="H65" s="1021"/>
      <c r="I65" s="1022"/>
    </row>
    <row r="66" spans="1:12" s="1" customFormat="1" ht="18">
      <c r="A66" s="129"/>
      <c r="B66" s="1023" t="s">
        <v>33</v>
      </c>
      <c r="C66" s="1024"/>
      <c r="D66" s="1024"/>
      <c r="E66" s="1024"/>
      <c r="F66" s="1024"/>
      <c r="G66" s="132"/>
      <c r="H66" s="132"/>
      <c r="I66" s="144">
        <f>+I64+I59+I53+I44+I39+I31+I18+I9</f>
        <v>0</v>
      </c>
      <c r="K66" s="4"/>
      <c r="L66" s="4"/>
    </row>
    <row r="67" spans="1:12" s="1" customFormat="1" ht="18">
      <c r="A67" s="129"/>
      <c r="B67" s="1027" t="s">
        <v>1</v>
      </c>
      <c r="C67" s="1028"/>
      <c r="D67" s="1028"/>
      <c r="E67" s="1028"/>
      <c r="F67" s="1028"/>
      <c r="G67" s="102"/>
      <c r="H67" s="102"/>
      <c r="I67" s="145">
        <f>I66*0.2</f>
        <v>0</v>
      </c>
    </row>
    <row r="68" spans="1:12" s="1" customFormat="1" ht="18.75" thickBot="1">
      <c r="A68" s="117"/>
      <c r="B68" s="1025" t="s">
        <v>27</v>
      </c>
      <c r="C68" s="1026"/>
      <c r="D68" s="1026"/>
      <c r="E68" s="1026"/>
      <c r="F68" s="1026"/>
      <c r="G68" s="131"/>
      <c r="H68" s="131"/>
      <c r="I68" s="146">
        <f>I66+I67</f>
        <v>0</v>
      </c>
    </row>
    <row r="69" spans="1:12" ht="18">
      <c r="A69" s="128"/>
      <c r="B69" s="136"/>
      <c r="C69" s="136"/>
      <c r="D69" s="137"/>
      <c r="E69" s="136"/>
      <c r="F69" s="136"/>
      <c r="G69" s="113"/>
      <c r="H69" s="124"/>
      <c r="I69" s="139"/>
    </row>
    <row r="70" spans="1:12" s="1" customFormat="1" ht="18">
      <c r="A70" s="115"/>
      <c r="B70" s="40" t="s">
        <v>64</v>
      </c>
      <c r="C70" s="45"/>
      <c r="D70" s="46"/>
      <c r="E70" s="45"/>
      <c r="F70" s="47"/>
      <c r="G70" s="10"/>
      <c r="H70" s="22"/>
      <c r="I70" s="140"/>
    </row>
    <row r="71" spans="1:12" s="1" customFormat="1" ht="18">
      <c r="A71" s="115"/>
      <c r="B71" s="41" t="s">
        <v>79</v>
      </c>
      <c r="C71" s="42" t="s">
        <v>0</v>
      </c>
      <c r="D71" s="52">
        <v>1</v>
      </c>
      <c r="E71" s="43"/>
      <c r="F71" s="44"/>
      <c r="G71" s="10"/>
      <c r="H71" s="22"/>
      <c r="I71" s="141">
        <f>D71*F71</f>
        <v>0</v>
      </c>
    </row>
    <row r="72" spans="1:12" s="1" customFormat="1" ht="18">
      <c r="A72" s="115"/>
      <c r="B72" s="41" t="s">
        <v>80</v>
      </c>
      <c r="C72" s="42" t="s">
        <v>0</v>
      </c>
      <c r="D72" s="52">
        <v>1</v>
      </c>
      <c r="E72" s="43"/>
      <c r="F72" s="44"/>
      <c r="G72" s="10"/>
      <c r="H72" s="22"/>
      <c r="I72" s="141">
        <f>F72*D72</f>
        <v>0</v>
      </c>
    </row>
    <row r="73" spans="1:12" s="1" customFormat="1" ht="18">
      <c r="A73" s="115"/>
      <c r="B73" s="41" t="s">
        <v>81</v>
      </c>
      <c r="C73" s="42" t="s">
        <v>0</v>
      </c>
      <c r="D73" s="43">
        <v>1</v>
      </c>
      <c r="E73" s="43"/>
      <c r="F73" s="44"/>
      <c r="G73" s="10"/>
      <c r="H73" s="22"/>
      <c r="I73" s="141">
        <f>F73*D73</f>
        <v>0</v>
      </c>
    </row>
    <row r="74" spans="1:12" s="1" customFormat="1" ht="18">
      <c r="A74" s="129"/>
      <c r="B74" s="103" t="s">
        <v>65</v>
      </c>
      <c r="C74" s="103"/>
      <c r="D74" s="103"/>
      <c r="E74" s="103"/>
      <c r="F74" s="103"/>
      <c r="G74" s="53"/>
      <c r="H74" s="54"/>
      <c r="I74" s="142">
        <f>SUM(I71:I72)</f>
        <v>0</v>
      </c>
    </row>
    <row r="75" spans="1:12" s="1" customFormat="1" ht="18">
      <c r="A75" s="115"/>
      <c r="B75" s="40" t="s">
        <v>66</v>
      </c>
      <c r="C75" s="45"/>
      <c r="D75" s="46"/>
      <c r="E75" s="45"/>
      <c r="F75" s="47"/>
      <c r="G75" s="10"/>
      <c r="H75" s="22"/>
      <c r="I75" s="140"/>
    </row>
    <row r="76" spans="1:12" s="1" customFormat="1" ht="18">
      <c r="A76" s="115"/>
      <c r="B76" s="41" t="s">
        <v>72</v>
      </c>
      <c r="C76" s="42" t="s">
        <v>0</v>
      </c>
      <c r="D76" s="43">
        <v>2</v>
      </c>
      <c r="E76" s="43"/>
      <c r="F76" s="44"/>
      <c r="G76" s="10"/>
      <c r="H76" s="22"/>
      <c r="I76" s="141">
        <f>D76*F76</f>
        <v>0</v>
      </c>
    </row>
    <row r="77" spans="1:12" s="1" customFormat="1" ht="18">
      <c r="A77" s="115"/>
      <c r="B77" s="41" t="s">
        <v>73</v>
      </c>
      <c r="C77" s="42" t="s">
        <v>0</v>
      </c>
      <c r="D77" s="43">
        <v>2</v>
      </c>
      <c r="E77" s="43"/>
      <c r="F77" s="44"/>
      <c r="G77" s="10"/>
      <c r="H77" s="22"/>
      <c r="I77" s="141">
        <f>F77*D77</f>
        <v>0</v>
      </c>
    </row>
    <row r="78" spans="1:12" s="1" customFormat="1" ht="27">
      <c r="A78" s="115"/>
      <c r="B78" s="41" t="s">
        <v>74</v>
      </c>
      <c r="C78" s="42" t="s">
        <v>32</v>
      </c>
      <c r="D78" s="43">
        <v>50</v>
      </c>
      <c r="E78" s="43"/>
      <c r="F78" s="44"/>
      <c r="G78" s="10"/>
      <c r="H78" s="22"/>
      <c r="I78" s="141">
        <f>F78*D78</f>
        <v>0</v>
      </c>
    </row>
    <row r="79" spans="1:12" s="1" customFormat="1" ht="18">
      <c r="A79" s="129"/>
      <c r="B79" s="103" t="s">
        <v>67</v>
      </c>
      <c r="C79" s="103"/>
      <c r="D79" s="103"/>
      <c r="E79" s="103"/>
      <c r="F79" s="103"/>
      <c r="G79" s="53"/>
      <c r="H79" s="54"/>
      <c r="I79" s="142">
        <f>SUM(I76:I78)</f>
        <v>0</v>
      </c>
    </row>
    <row r="80" spans="1:12" s="1" customFormat="1" ht="18">
      <c r="A80" s="115"/>
      <c r="B80" s="40" t="s">
        <v>68</v>
      </c>
      <c r="C80" s="45"/>
      <c r="D80" s="46"/>
      <c r="E80" s="45"/>
      <c r="F80" s="47"/>
      <c r="G80" s="10"/>
      <c r="H80" s="22"/>
      <c r="I80" s="140"/>
    </row>
    <row r="81" spans="1:10" s="1" customFormat="1" ht="18">
      <c r="A81" s="115"/>
      <c r="B81" s="41" t="s">
        <v>75</v>
      </c>
      <c r="C81" s="42" t="s">
        <v>0</v>
      </c>
      <c r="D81" s="43">
        <v>1</v>
      </c>
      <c r="E81" s="43"/>
      <c r="F81" s="133"/>
      <c r="G81" s="134"/>
      <c r="H81" s="135"/>
      <c r="I81" s="141">
        <f>D81*F81</f>
        <v>0</v>
      </c>
    </row>
    <row r="82" spans="1:10" s="1" customFormat="1" ht="18">
      <c r="A82" s="115"/>
      <c r="B82" s="41" t="s">
        <v>76</v>
      </c>
      <c r="C82" s="42" t="s">
        <v>32</v>
      </c>
      <c r="D82" s="43">
        <v>160</v>
      </c>
      <c r="E82" s="43"/>
      <c r="F82" s="133"/>
      <c r="G82" s="134"/>
      <c r="H82" s="135"/>
      <c r="I82" s="141">
        <f>F82*D82</f>
        <v>0</v>
      </c>
    </row>
    <row r="83" spans="1:10" s="1" customFormat="1" ht="18">
      <c r="A83" s="115"/>
      <c r="B83" s="41" t="s">
        <v>77</v>
      </c>
      <c r="C83" s="42" t="s">
        <v>0</v>
      </c>
      <c r="D83" s="43">
        <v>1</v>
      </c>
      <c r="E83" s="43"/>
      <c r="F83" s="133"/>
      <c r="G83" s="134"/>
      <c r="H83" s="135"/>
      <c r="I83" s="141">
        <f>F83*D83</f>
        <v>0</v>
      </c>
    </row>
    <row r="84" spans="1:10" s="1" customFormat="1" ht="18">
      <c r="A84" s="129"/>
      <c r="B84" s="103" t="s">
        <v>69</v>
      </c>
      <c r="C84" s="103"/>
      <c r="D84" s="103"/>
      <c r="E84" s="103"/>
      <c r="F84" s="103"/>
      <c r="G84" s="53"/>
      <c r="H84" s="53"/>
      <c r="I84" s="142">
        <f>SUM(I81:I83)</f>
        <v>0</v>
      </c>
    </row>
    <row r="85" spans="1:10" s="1" customFormat="1" ht="18">
      <c r="A85" s="115"/>
      <c r="B85" s="40" t="s">
        <v>70</v>
      </c>
      <c r="C85" s="45"/>
      <c r="D85" s="46"/>
      <c r="E85" s="45"/>
      <c r="F85" s="47"/>
      <c r="G85" s="10"/>
      <c r="H85" s="22"/>
      <c r="I85" s="140"/>
    </row>
    <row r="86" spans="1:10" s="1" customFormat="1" ht="18">
      <c r="A86" s="115"/>
      <c r="B86" s="41" t="s">
        <v>78</v>
      </c>
      <c r="C86" s="42" t="s">
        <v>0</v>
      </c>
      <c r="D86" s="43">
        <v>17</v>
      </c>
      <c r="E86" s="43"/>
      <c r="F86" s="44"/>
      <c r="G86" s="10"/>
      <c r="H86" s="22"/>
      <c r="I86" s="141">
        <f>D86*F86</f>
        <v>0</v>
      </c>
    </row>
    <row r="87" spans="1:10" s="1" customFormat="1" ht="18">
      <c r="A87" s="115"/>
      <c r="B87" s="41" t="s">
        <v>28</v>
      </c>
      <c r="C87" s="42" t="s">
        <v>0</v>
      </c>
      <c r="D87" s="43">
        <v>2</v>
      </c>
      <c r="E87" s="43"/>
      <c r="F87" s="44"/>
      <c r="G87" s="10"/>
      <c r="H87" s="22"/>
      <c r="I87" s="141">
        <f>F87*D87</f>
        <v>0</v>
      </c>
    </row>
    <row r="88" spans="1:10" s="1" customFormat="1" ht="18.75" thickBot="1">
      <c r="A88" s="117"/>
      <c r="B88" s="138" t="s">
        <v>71</v>
      </c>
      <c r="C88" s="138"/>
      <c r="D88" s="138"/>
      <c r="E88" s="138"/>
      <c r="F88" s="138"/>
      <c r="G88" s="20"/>
      <c r="H88" s="21"/>
      <c r="I88" s="143">
        <f>SUM(I86:I87)</f>
        <v>0</v>
      </c>
    </row>
    <row r="89" spans="1:10" ht="18">
      <c r="G89" s="10"/>
      <c r="H89" s="22"/>
    </row>
    <row r="90" spans="1:10" ht="18">
      <c r="G90" s="10"/>
      <c r="H90" s="22"/>
    </row>
    <row r="91" spans="1:10" ht="18">
      <c r="E91" s="5"/>
      <c r="F91" s="5"/>
      <c r="G91" s="10"/>
      <c r="H91" s="22"/>
      <c r="I91" s="5"/>
      <c r="J91" s="5"/>
    </row>
    <row r="92" spans="1:10" ht="18">
      <c r="E92" s="5"/>
      <c r="F92" s="5"/>
      <c r="G92" s="10"/>
      <c r="H92" s="22"/>
      <c r="I92" s="5"/>
      <c r="J92" s="5"/>
    </row>
    <row r="93" spans="1:10" ht="18">
      <c r="E93" s="5"/>
      <c r="F93" s="5"/>
      <c r="G93" s="10"/>
      <c r="H93" s="22"/>
      <c r="I93" s="5"/>
      <c r="J93" s="5"/>
    </row>
    <row r="94" spans="1:10" ht="18">
      <c r="E94" s="5"/>
      <c r="F94" s="5"/>
      <c r="G94" s="10"/>
      <c r="H94" s="22"/>
      <c r="I94" s="5"/>
      <c r="J94" s="5"/>
    </row>
    <row r="95" spans="1:10" ht="18">
      <c r="E95" s="5"/>
      <c r="F95" s="5"/>
      <c r="G95" s="10"/>
      <c r="H95" s="22"/>
      <c r="I95" s="5"/>
      <c r="J95" s="5"/>
    </row>
    <row r="96" spans="1:10" ht="18">
      <c r="E96" s="5"/>
      <c r="F96" s="5"/>
      <c r="G96" s="10"/>
      <c r="H96" s="22"/>
      <c r="I96" s="5"/>
      <c r="J96" s="5"/>
    </row>
    <row r="97" spans="5:10" ht="18">
      <c r="E97" s="5"/>
      <c r="F97" s="5"/>
      <c r="G97" s="53"/>
      <c r="H97" s="54"/>
      <c r="I97" s="5"/>
      <c r="J97" s="5"/>
    </row>
    <row r="98" spans="5:10" ht="18">
      <c r="E98" s="5"/>
      <c r="F98" s="5"/>
      <c r="G98" s="53"/>
      <c r="H98" s="54"/>
      <c r="I98" s="5"/>
      <c r="J98" s="5"/>
    </row>
    <row r="99" spans="5:10" ht="18">
      <c r="E99" s="5"/>
      <c r="F99" s="5"/>
      <c r="G99" s="10"/>
      <c r="H99" s="10"/>
      <c r="I99" s="5"/>
      <c r="J99" s="5"/>
    </row>
    <row r="100" spans="5:10" ht="18">
      <c r="E100" s="5"/>
      <c r="F100" s="5"/>
      <c r="G100" s="10"/>
      <c r="H100" s="10"/>
      <c r="I100" s="5"/>
      <c r="J100" s="5"/>
    </row>
    <row r="101" spans="5:10" ht="18">
      <c r="E101" s="5"/>
      <c r="F101" s="5"/>
      <c r="G101" s="10"/>
      <c r="H101" s="10"/>
      <c r="I101" s="5"/>
      <c r="J101" s="5"/>
    </row>
    <row r="102" spans="5:10" ht="18">
      <c r="E102" s="5"/>
      <c r="F102" s="5"/>
      <c r="G102" s="10"/>
      <c r="H102" s="10"/>
      <c r="I102" s="5"/>
      <c r="J102" s="5"/>
    </row>
    <row r="103" spans="5:10" ht="18">
      <c r="E103" s="5"/>
      <c r="F103" s="5"/>
      <c r="G103" s="10"/>
      <c r="H103" s="10"/>
      <c r="I103" s="5"/>
      <c r="J103" s="5"/>
    </row>
    <row r="104" spans="5:10" ht="18">
      <c r="E104" s="5"/>
      <c r="F104" s="5"/>
      <c r="G104" s="10"/>
      <c r="H104" s="10"/>
      <c r="I104" s="5"/>
      <c r="J104" s="5"/>
    </row>
    <row r="105" spans="5:10" ht="18">
      <c r="E105" s="5"/>
      <c r="F105" s="5"/>
      <c r="G105" s="10"/>
      <c r="H105" s="10"/>
      <c r="I105" s="5"/>
      <c r="J105" s="5"/>
    </row>
    <row r="106" spans="5:10" ht="18">
      <c r="E106" s="5"/>
      <c r="F106" s="5"/>
      <c r="G106" s="10"/>
      <c r="H106" s="10"/>
      <c r="I106" s="5"/>
      <c r="J106" s="5"/>
    </row>
    <row r="107" spans="5:10" ht="18">
      <c r="E107" s="5"/>
      <c r="F107" s="5"/>
      <c r="G107" s="10"/>
      <c r="H107" s="10"/>
      <c r="I107" s="5"/>
      <c r="J107" s="5"/>
    </row>
    <row r="108" spans="5:10" ht="18">
      <c r="E108" s="5"/>
      <c r="F108" s="5"/>
      <c r="G108" s="10"/>
      <c r="H108" s="10"/>
      <c r="I108" s="5"/>
      <c r="J108" s="5"/>
    </row>
    <row r="109" spans="5:10" ht="18">
      <c r="E109" s="5"/>
      <c r="F109" s="5"/>
      <c r="G109" s="10"/>
      <c r="H109" s="10"/>
      <c r="I109" s="5"/>
      <c r="J109" s="5"/>
    </row>
    <row r="110" spans="5:10" ht="18">
      <c r="E110" s="5"/>
      <c r="F110" s="5"/>
      <c r="G110" s="10"/>
      <c r="H110" s="10"/>
      <c r="I110" s="5"/>
      <c r="J110" s="5"/>
    </row>
    <row r="111" spans="5:10" ht="18">
      <c r="E111" s="5"/>
      <c r="F111" s="5"/>
      <c r="G111" s="10"/>
      <c r="H111" s="10"/>
      <c r="I111" s="5"/>
      <c r="J111" s="5"/>
    </row>
    <row r="112" spans="5:10" ht="18">
      <c r="E112" s="5"/>
      <c r="F112" s="5"/>
      <c r="G112" s="10"/>
      <c r="H112" s="10"/>
      <c r="I112" s="5"/>
      <c r="J112" s="5"/>
    </row>
    <row r="113" spans="5:10" ht="18">
      <c r="E113" s="5"/>
      <c r="F113" s="5"/>
      <c r="G113" s="10"/>
      <c r="H113" s="10"/>
      <c r="I113" s="5"/>
      <c r="J113" s="5"/>
    </row>
    <row r="114" spans="5:10" ht="18">
      <c r="E114" s="5"/>
      <c r="F114" s="5"/>
      <c r="G114" s="10"/>
      <c r="H114" s="10"/>
      <c r="I114" s="5"/>
      <c r="J114" s="5"/>
    </row>
    <row r="115" spans="5:10" ht="18">
      <c r="E115" s="5"/>
      <c r="F115" s="5"/>
      <c r="G115" s="10"/>
      <c r="H115" s="10"/>
      <c r="I115" s="5"/>
      <c r="J115" s="5"/>
    </row>
    <row r="116" spans="5:10" ht="18">
      <c r="E116" s="5"/>
      <c r="F116" s="5"/>
      <c r="G116" s="10"/>
      <c r="H116" s="10"/>
      <c r="I116" s="5"/>
      <c r="J116" s="5"/>
    </row>
    <row r="117" spans="5:10" ht="18">
      <c r="E117" s="5"/>
      <c r="F117" s="5"/>
      <c r="G117" s="10"/>
      <c r="H117" s="10"/>
      <c r="I117" s="5"/>
      <c r="J117" s="5"/>
    </row>
    <row r="118" spans="5:10" ht="18">
      <c r="E118" s="5"/>
      <c r="F118" s="5"/>
      <c r="G118" s="10"/>
      <c r="H118" s="22"/>
      <c r="I118" s="5"/>
      <c r="J118" s="5"/>
    </row>
    <row r="119" spans="5:10" ht="18">
      <c r="E119" s="5"/>
      <c r="F119" s="5"/>
      <c r="G119" s="10"/>
      <c r="H119" s="22"/>
      <c r="I119" s="5"/>
      <c r="J119" s="5"/>
    </row>
    <row r="120" spans="5:10" ht="15.75">
      <c r="E120" s="5"/>
      <c r="F120" s="5"/>
      <c r="G120" s="22"/>
      <c r="H120" s="22"/>
      <c r="I120" s="5"/>
      <c r="J120" s="5"/>
    </row>
    <row r="121" spans="5:10">
      <c r="E121" s="5"/>
      <c r="F121" s="5"/>
      <c r="G121" s="55"/>
      <c r="H121" s="55"/>
      <c r="I121" s="5"/>
      <c r="J121" s="5"/>
    </row>
    <row r="122" spans="5:10">
      <c r="E122" s="5"/>
      <c r="F122" s="5"/>
      <c r="G122" s="55"/>
      <c r="H122" s="55"/>
      <c r="I122" s="5"/>
      <c r="J122" s="5"/>
    </row>
    <row r="123" spans="5:10">
      <c r="E123" s="5"/>
      <c r="F123" s="5"/>
      <c r="G123" s="26"/>
      <c r="H123" s="26"/>
      <c r="I123" s="5"/>
      <c r="J123" s="5"/>
    </row>
    <row r="124" spans="5:10">
      <c r="E124" s="5"/>
      <c r="F124" s="5"/>
      <c r="G124" s="56"/>
      <c r="H124" s="56"/>
      <c r="I124" s="5"/>
      <c r="J124" s="5"/>
    </row>
    <row r="125" spans="5:10">
      <c r="E125" s="5"/>
      <c r="F125" s="5"/>
      <c r="G125" s="56"/>
      <c r="H125" s="56"/>
      <c r="I125" s="5"/>
      <c r="J125" s="5"/>
    </row>
    <row r="126" spans="5:10">
      <c r="E126" s="5"/>
      <c r="F126" s="5"/>
      <c r="G126" s="34"/>
      <c r="H126" s="34"/>
      <c r="I126" s="5"/>
      <c r="J126" s="5"/>
    </row>
    <row r="127" spans="5:10">
      <c r="E127" s="5"/>
      <c r="F127" s="5"/>
      <c r="G127" s="34"/>
      <c r="H127" s="34"/>
      <c r="I127" s="5"/>
      <c r="J127" s="5"/>
    </row>
    <row r="128" spans="5:10">
      <c r="E128" s="5"/>
      <c r="F128" s="5"/>
      <c r="G128" s="57"/>
      <c r="H128" s="57"/>
      <c r="I128" s="5"/>
      <c r="J128" s="5"/>
    </row>
    <row r="129" spans="5:10">
      <c r="E129" s="5"/>
      <c r="F129" s="5"/>
      <c r="G129" s="49"/>
      <c r="H129" s="49"/>
      <c r="I129" s="5"/>
      <c r="J129" s="5"/>
    </row>
    <row r="130" spans="5:10">
      <c r="E130" s="5"/>
      <c r="F130" s="5"/>
      <c r="G130" s="49"/>
      <c r="H130" s="49"/>
      <c r="I130" s="5"/>
      <c r="J130" s="5"/>
    </row>
    <row r="131" spans="5:10">
      <c r="E131" s="5"/>
      <c r="F131" s="5"/>
      <c r="G131" s="49"/>
      <c r="H131" s="49"/>
      <c r="I131" s="5"/>
      <c r="J131" s="5"/>
    </row>
    <row r="132" spans="5:10">
      <c r="E132" s="5"/>
      <c r="F132" s="5"/>
      <c r="G132" s="49"/>
      <c r="H132" s="49"/>
      <c r="I132" s="5"/>
      <c r="J132" s="5"/>
    </row>
    <row r="133" spans="5:10">
      <c r="E133" s="5"/>
      <c r="F133" s="5"/>
      <c r="G133" s="49"/>
      <c r="H133" s="49"/>
      <c r="I133" s="5"/>
      <c r="J133" s="5"/>
    </row>
    <row r="134" spans="5:10">
      <c r="E134" s="5"/>
      <c r="F134" s="5"/>
      <c r="G134" s="49"/>
      <c r="H134" s="49"/>
      <c r="I134" s="5"/>
      <c r="J134" s="5"/>
    </row>
    <row r="135" spans="5:10">
      <c r="E135" s="5"/>
      <c r="F135" s="5"/>
      <c r="G135" s="49"/>
      <c r="H135" s="49"/>
      <c r="I135" s="5"/>
      <c r="J135" s="5"/>
    </row>
    <row r="136" spans="5:10">
      <c r="E136" s="5"/>
      <c r="F136" s="5"/>
      <c r="G136" s="49"/>
      <c r="H136" s="49"/>
      <c r="I136" s="5"/>
      <c r="J136" s="5"/>
    </row>
    <row r="137" spans="5:10">
      <c r="E137" s="5"/>
      <c r="F137" s="5"/>
      <c r="G137" s="49"/>
      <c r="H137" s="49"/>
      <c r="I137" s="5"/>
      <c r="J137" s="5"/>
    </row>
    <row r="138" spans="5:10">
      <c r="E138" s="5"/>
      <c r="F138" s="5"/>
      <c r="G138" s="49"/>
      <c r="H138" s="49"/>
      <c r="I138" s="5"/>
      <c r="J138" s="5"/>
    </row>
    <row r="139" spans="5:10">
      <c r="E139" s="5"/>
      <c r="F139" s="5"/>
      <c r="G139" s="49"/>
      <c r="H139" s="49"/>
      <c r="I139" s="5"/>
      <c r="J139" s="5"/>
    </row>
  </sheetData>
  <sheetProtection formatRows="0" insertRows="0" deleteRows="0"/>
  <mergeCells count="6">
    <mergeCell ref="F5:I5"/>
    <mergeCell ref="F4:I4"/>
    <mergeCell ref="B65:I65"/>
    <mergeCell ref="B66:F66"/>
    <mergeCell ref="B68:F68"/>
    <mergeCell ref="B67:F67"/>
  </mergeCells>
  <phoneticPr fontId="23" type="noConversion"/>
  <dataValidations count="2">
    <dataValidation type="list" allowBlank="1" showInputMessage="1" showErrorMessage="1" sqref="H5">
      <formula1>"MO/I, F, MO/I et F"</formula1>
    </dataValidation>
    <dataValidation type="list" allowBlank="1" showInputMessage="1" showErrorMessage="1" sqref="G3:G119">
      <formula1>"M,F,F&amp;M"</formula1>
    </dataValidation>
  </dataValidations>
  <printOptions horizontalCentered="1" gridLines="1"/>
  <pageMargins left="0.70866141732283472" right="0.70866141732283472" top="0.74803149606299213" bottom="0.74803149606299213" header="0.31496062992125984" footer="0.31496062992125984"/>
  <pageSetup paperSize="9" scale="51" fitToHeight="0" orientation="portrait" useFirstPageNumber="1" r:id="rId1"/>
  <headerFooter>
    <oddHeader>&amp;LUniversité de Strasbourg&amp;CAppel à projet de mécénat de compétences</oddHeader>
    <oddFooter>&amp;LRestauration de la Serre de Bary&amp;C&amp;A&amp;R&amp;P / &amp;N</oddFooter>
  </headerFooter>
  <rowBreaks count="2" manualBreakCount="2">
    <brk id="59" max="8" man="1"/>
    <brk id="88" max="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4"/>
  <sheetViews>
    <sheetView showGridLines="0" showZeros="0" view="pageBreakPreview" zoomScaleNormal="100" zoomScaleSheetLayoutView="100" workbookViewId="0">
      <selection activeCell="L2" sqref="L2"/>
    </sheetView>
  </sheetViews>
  <sheetFormatPr baseColWidth="10" defaultColWidth="11.42578125" defaultRowHeight="12.75"/>
  <cols>
    <col min="1" max="1" width="4.140625" style="156" bestFit="1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6.42578125" style="158" customWidth="1"/>
    <col min="10" max="10" width="14.85546875" style="159" customWidth="1"/>
    <col min="11" max="11" width="12.140625" style="160" bestFit="1" customWidth="1"/>
    <col min="12" max="12" width="9" style="161" customWidth="1"/>
    <col min="13" max="13" width="26" style="397" customWidth="1"/>
    <col min="14" max="14" width="26.5703125" style="397" customWidth="1"/>
    <col min="15" max="15" width="22" style="397" customWidth="1"/>
    <col min="16" max="16" width="12.7109375" style="163" customWidth="1"/>
    <col min="17" max="16384" width="11.42578125" style="164"/>
  </cols>
  <sheetData>
    <row r="1" spans="1:16" ht="13.5" thickBot="1">
      <c r="A1" s="547"/>
      <c r="B1" s="548"/>
      <c r="C1" s="549"/>
      <c r="D1" s="549"/>
      <c r="E1" s="549"/>
      <c r="F1" s="549"/>
      <c r="G1" s="549"/>
      <c r="H1" s="549"/>
      <c r="I1" s="549"/>
      <c r="J1" s="550"/>
      <c r="K1" s="173"/>
      <c r="L1" s="444"/>
      <c r="M1" s="323"/>
      <c r="N1" s="323"/>
      <c r="O1" s="323"/>
      <c r="P1" s="552"/>
    </row>
    <row r="2" spans="1:16" s="170" customFormat="1" ht="87.75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7" t="s">
        <v>3</v>
      </c>
      <c r="K2" s="168" t="s">
        <v>201</v>
      </c>
      <c r="L2" s="837" t="s">
        <v>760</v>
      </c>
      <c r="M2" s="169" t="s">
        <v>92</v>
      </c>
      <c r="N2" s="169" t="s">
        <v>90</v>
      </c>
      <c r="O2" s="838" t="s">
        <v>91</v>
      </c>
      <c r="P2" s="838" t="s">
        <v>759</v>
      </c>
    </row>
    <row r="3" spans="1:16" s="170" customFormat="1" ht="11.45" customHeight="1">
      <c r="A3" s="379"/>
      <c r="B3" s="585"/>
      <c r="C3" s="173"/>
      <c r="D3" s="173"/>
      <c r="E3" s="173"/>
      <c r="F3" s="173"/>
      <c r="G3" s="173"/>
      <c r="H3" s="173"/>
      <c r="I3" s="173"/>
      <c r="J3" s="174"/>
      <c r="K3" s="175"/>
      <c r="L3" s="422"/>
      <c r="M3" s="922"/>
      <c r="N3" s="923"/>
      <c r="O3" s="924"/>
      <c r="P3" s="587"/>
    </row>
    <row r="4" spans="1:16" s="170" customFormat="1" ht="41.45" customHeight="1">
      <c r="A4" s="381"/>
      <c r="B4" s="1004" t="s">
        <v>743</v>
      </c>
      <c r="C4" s="982"/>
      <c r="D4" s="982"/>
      <c r="E4" s="982"/>
      <c r="F4" s="982"/>
      <c r="G4" s="982"/>
      <c r="H4" s="982"/>
      <c r="I4" s="983"/>
      <c r="J4" s="180"/>
      <c r="K4" s="555"/>
      <c r="L4" s="586"/>
      <c r="M4" s="284"/>
      <c r="N4" s="178"/>
      <c r="O4" s="294"/>
      <c r="P4" s="588"/>
    </row>
    <row r="5" spans="1:16" ht="16.149999999999999" customHeight="1">
      <c r="A5" s="381"/>
      <c r="B5" s="423"/>
      <c r="C5" s="188"/>
      <c r="D5" s="188"/>
      <c r="E5" s="188"/>
      <c r="F5" s="188"/>
      <c r="G5" s="188"/>
      <c r="H5" s="188"/>
      <c r="I5" s="188"/>
      <c r="J5" s="189"/>
      <c r="K5" s="189"/>
      <c r="L5" s="312"/>
      <c r="M5" s="284"/>
      <c r="N5" s="178"/>
      <c r="O5" s="591"/>
      <c r="P5" s="841"/>
    </row>
    <row r="6" spans="1:16" s="208" customFormat="1" ht="16.149999999999999" customHeight="1">
      <c r="A6" s="381" t="str">
        <f>IF(J6="","",MAX(A$3:A5)+1)</f>
        <v/>
      </c>
      <c r="B6" s="386"/>
      <c r="C6" s="194"/>
      <c r="D6" s="194"/>
      <c r="E6" s="194"/>
      <c r="F6" s="194"/>
      <c r="G6" s="194"/>
      <c r="H6" s="194"/>
      <c r="I6" s="195"/>
      <c r="J6" s="200"/>
      <c r="K6" s="237"/>
      <c r="L6" s="280"/>
      <c r="M6" s="284"/>
      <c r="N6" s="178"/>
      <c r="O6" s="294"/>
      <c r="P6" s="589">
        <f t="shared" ref="P6:P28" si="0">+L6*K6</f>
        <v>0</v>
      </c>
    </row>
    <row r="7" spans="1:16" ht="16.149999999999999" customHeight="1">
      <c r="A7" s="381" t="str">
        <f>IF(J7="","",MAX(A$3:A6)+1)</f>
        <v/>
      </c>
      <c r="B7" s="427" t="s">
        <v>743</v>
      </c>
      <c r="C7" s="194"/>
      <c r="D7" s="194"/>
      <c r="E7" s="194"/>
      <c r="F7" s="194"/>
      <c r="G7" s="194"/>
      <c r="H7" s="194"/>
      <c r="I7" s="195"/>
      <c r="J7" s="196"/>
      <c r="K7" s="196"/>
      <c r="L7" s="428"/>
      <c r="M7" s="284"/>
      <c r="N7" s="178"/>
      <c r="O7" s="294"/>
      <c r="P7" s="589">
        <f t="shared" si="0"/>
        <v>0</v>
      </c>
    </row>
    <row r="8" spans="1:16" ht="16.149999999999999" customHeight="1">
      <c r="A8" s="381" t="str">
        <f>IF(J8="","",MAX(A$3:A7)+1)</f>
        <v/>
      </c>
      <c r="B8" s="427"/>
      <c r="C8" s="194"/>
      <c r="D8" s="194"/>
      <c r="E8" s="194"/>
      <c r="F8" s="194"/>
      <c r="G8" s="194"/>
      <c r="H8" s="194"/>
      <c r="I8" s="195"/>
      <c r="J8" s="196"/>
      <c r="K8" s="196"/>
      <c r="L8" s="428"/>
      <c r="M8" s="284"/>
      <c r="N8" s="178"/>
      <c r="O8" s="294"/>
      <c r="P8" s="589">
        <f t="shared" si="0"/>
        <v>0</v>
      </c>
    </row>
    <row r="9" spans="1:16" s="208" customFormat="1" ht="16.149999999999999" customHeight="1">
      <c r="A9" s="381" t="str">
        <f>IF(J9="","",MAX(A$3:A8)+1)</f>
        <v/>
      </c>
      <c r="B9" s="925" t="s">
        <v>744</v>
      </c>
      <c r="C9" s="926"/>
      <c r="D9" s="927"/>
      <c r="E9" s="928"/>
      <c r="F9" s="928"/>
      <c r="G9" s="928"/>
      <c r="H9" s="928"/>
      <c r="I9" s="928"/>
      <c r="J9" s="196"/>
      <c r="K9" s="196"/>
      <c r="L9" s="428"/>
      <c r="M9" s="284"/>
      <c r="N9" s="178"/>
      <c r="O9" s="294"/>
      <c r="P9" s="589">
        <f t="shared" si="0"/>
        <v>0</v>
      </c>
    </row>
    <row r="10" spans="1:16" s="208" customFormat="1" ht="16.149999999999999" customHeight="1">
      <c r="A10" s="381">
        <f>IF(J10="","",MAX(A$3:A9)+1)</f>
        <v>1</v>
      </c>
      <c r="B10" s="929" t="s">
        <v>745</v>
      </c>
      <c r="C10" s="926"/>
      <c r="D10" s="927"/>
      <c r="E10" s="928"/>
      <c r="F10" s="928"/>
      <c r="G10" s="928"/>
      <c r="H10" s="928"/>
      <c r="I10" s="928"/>
      <c r="J10" s="930" t="s">
        <v>206</v>
      </c>
      <c r="K10" s="931">
        <v>1</v>
      </c>
      <c r="L10" s="932"/>
      <c r="M10" s="284"/>
      <c r="N10" s="178"/>
      <c r="O10" s="294"/>
      <c r="P10" s="589">
        <f t="shared" si="0"/>
        <v>0</v>
      </c>
    </row>
    <row r="11" spans="1:16" s="208" customFormat="1" ht="16.149999999999999" customHeight="1">
      <c r="A11" s="381">
        <f>IF(J11="","",MAX(A$3:A10)+1)</f>
        <v>2</v>
      </c>
      <c r="B11" s="929" t="s">
        <v>746</v>
      </c>
      <c r="C11" s="926"/>
      <c r="D11" s="927"/>
      <c r="E11" s="928"/>
      <c r="F11" s="928"/>
      <c r="G11" s="928"/>
      <c r="H11" s="928"/>
      <c r="I11" s="928"/>
      <c r="J11" s="930" t="s">
        <v>206</v>
      </c>
      <c r="K11" s="931">
        <v>1</v>
      </c>
      <c r="L11" s="932"/>
      <c r="M11" s="284"/>
      <c r="N11" s="178"/>
      <c r="O11" s="294"/>
      <c r="P11" s="589">
        <f t="shared" si="0"/>
        <v>0</v>
      </c>
    </row>
    <row r="12" spans="1:16" s="208" customFormat="1" ht="16.149999999999999" customHeight="1">
      <c r="A12" s="381" t="str">
        <f>IF(J12="","",MAX(A$3:A11)+1)</f>
        <v/>
      </c>
      <c r="B12" s="927"/>
      <c r="C12" s="926"/>
      <c r="D12" s="927"/>
      <c r="E12" s="928"/>
      <c r="F12" s="928"/>
      <c r="G12" s="928"/>
      <c r="H12" s="928"/>
      <c r="I12" s="928"/>
      <c r="J12" s="930"/>
      <c r="K12" s="931"/>
      <c r="L12" s="932"/>
      <c r="M12" s="281"/>
      <c r="N12" s="178"/>
      <c r="O12" s="282"/>
      <c r="P12" s="589">
        <f t="shared" si="0"/>
        <v>0</v>
      </c>
    </row>
    <row r="13" spans="1:16" s="208" customFormat="1" ht="16.149999999999999" customHeight="1">
      <c r="A13" s="381" t="str">
        <f>IF(J13="","",MAX(A$3:A12)+1)</f>
        <v/>
      </c>
      <c r="B13" s="925" t="s">
        <v>747</v>
      </c>
      <c r="C13" s="926"/>
      <c r="D13" s="927"/>
      <c r="E13" s="928"/>
      <c r="F13" s="928"/>
      <c r="G13" s="928"/>
      <c r="H13" s="928"/>
      <c r="I13" s="928"/>
      <c r="J13" s="933"/>
      <c r="K13" s="931"/>
      <c r="L13" s="934"/>
      <c r="M13" s="284"/>
      <c r="N13" s="178"/>
      <c r="O13" s="294"/>
      <c r="P13" s="589">
        <f t="shared" si="0"/>
        <v>0</v>
      </c>
    </row>
    <row r="14" spans="1:16" s="208" customFormat="1" ht="36" customHeight="1">
      <c r="A14" s="381">
        <f>IF(J14="","",MAX(A$3:A13)+1)</f>
        <v>3</v>
      </c>
      <c r="B14" s="1029" t="s">
        <v>748</v>
      </c>
      <c r="C14" s="1030"/>
      <c r="D14" s="1030"/>
      <c r="E14" s="1030"/>
      <c r="F14" s="1030"/>
      <c r="G14" s="1030"/>
      <c r="H14" s="1030"/>
      <c r="I14" s="1030"/>
      <c r="J14" s="933" t="s">
        <v>206</v>
      </c>
      <c r="K14" s="931">
        <v>1</v>
      </c>
      <c r="L14" s="934"/>
      <c r="M14" s="284"/>
      <c r="N14" s="178"/>
      <c r="O14" s="294"/>
      <c r="P14" s="589">
        <f t="shared" si="0"/>
        <v>0</v>
      </c>
    </row>
    <row r="15" spans="1:16" s="170" customFormat="1" ht="28.9" customHeight="1">
      <c r="A15" s="381">
        <f>IF(J15="","",MAX(A$3:A14)+1)</f>
        <v>4</v>
      </c>
      <c r="B15" s="1029" t="s">
        <v>749</v>
      </c>
      <c r="C15" s="1030"/>
      <c r="D15" s="1030"/>
      <c r="E15" s="1030"/>
      <c r="F15" s="1030"/>
      <c r="G15" s="1030"/>
      <c r="H15" s="1030"/>
      <c r="I15" s="1030"/>
      <c r="J15" s="933" t="s">
        <v>206</v>
      </c>
      <c r="K15" s="931">
        <v>1</v>
      </c>
      <c r="L15" s="934"/>
      <c r="M15" s="284"/>
      <c r="N15" s="178"/>
      <c r="O15" s="294"/>
      <c r="P15" s="589">
        <f t="shared" si="0"/>
        <v>0</v>
      </c>
    </row>
    <row r="16" spans="1:16" s="160" customFormat="1" ht="16.149999999999999" customHeight="1">
      <c r="A16" s="381" t="str">
        <f>IF(J16="","",MAX(A$3:A15)+1)</f>
        <v/>
      </c>
      <c r="B16" s="925"/>
      <c r="C16" s="926"/>
      <c r="D16" s="927"/>
      <c r="E16" s="928"/>
      <c r="F16" s="928"/>
      <c r="G16" s="928"/>
      <c r="H16" s="928"/>
      <c r="I16" s="928"/>
      <c r="J16" s="933"/>
      <c r="K16" s="931"/>
      <c r="L16" s="932"/>
      <c r="M16" s="281"/>
      <c r="N16" s="178"/>
      <c r="O16" s="282"/>
      <c r="P16" s="589">
        <f t="shared" si="0"/>
        <v>0</v>
      </c>
    </row>
    <row r="17" spans="1:16" s="160" customFormat="1" ht="16.149999999999999" customHeight="1">
      <c r="A17" s="381" t="str">
        <f>IF(J17="","",MAX(A$3:A16)+1)</f>
        <v/>
      </c>
      <c r="B17" s="925" t="s">
        <v>750</v>
      </c>
      <c r="C17" s="926"/>
      <c r="D17" s="927"/>
      <c r="E17" s="928"/>
      <c r="F17" s="928"/>
      <c r="G17" s="928"/>
      <c r="H17" s="928"/>
      <c r="I17" s="928"/>
      <c r="J17" s="933"/>
      <c r="K17" s="931"/>
      <c r="L17" s="932"/>
      <c r="M17" s="281"/>
      <c r="N17" s="178"/>
      <c r="O17" s="282"/>
      <c r="P17" s="589">
        <f t="shared" si="0"/>
        <v>0</v>
      </c>
    </row>
    <row r="18" spans="1:16" s="160" customFormat="1" ht="16.149999999999999" customHeight="1">
      <c r="A18" s="381">
        <f>IF(J18="","",MAX(A$3:A17)+1)</f>
        <v>5</v>
      </c>
      <c r="B18" s="935" t="s">
        <v>751</v>
      </c>
      <c r="C18" s="926"/>
      <c r="D18" s="927"/>
      <c r="E18" s="928"/>
      <c r="F18" s="928"/>
      <c r="G18" s="928"/>
      <c r="H18" s="928"/>
      <c r="I18" s="928"/>
      <c r="J18" s="933" t="s">
        <v>206</v>
      </c>
      <c r="K18" s="931">
        <v>1</v>
      </c>
      <c r="L18" s="932"/>
      <c r="M18" s="281"/>
      <c r="N18" s="178"/>
      <c r="O18" s="282"/>
      <c r="P18" s="589">
        <f t="shared" si="0"/>
        <v>0</v>
      </c>
    </row>
    <row r="19" spans="1:16" s="160" customFormat="1" ht="16.149999999999999" customHeight="1">
      <c r="A19" s="381" t="str">
        <f>IF(J19="","",MAX(A$3:A18)+1)</f>
        <v/>
      </c>
      <c r="B19" s="925"/>
      <c r="C19" s="926"/>
      <c r="D19" s="927"/>
      <c r="E19" s="928"/>
      <c r="F19" s="928"/>
      <c r="G19" s="928"/>
      <c r="H19" s="928"/>
      <c r="I19" s="928"/>
      <c r="J19" s="933"/>
      <c r="K19" s="931"/>
      <c r="L19" s="932"/>
      <c r="M19" s="281"/>
      <c r="N19" s="178"/>
      <c r="O19" s="282"/>
      <c r="P19" s="589">
        <f t="shared" si="0"/>
        <v>0</v>
      </c>
    </row>
    <row r="20" spans="1:16" s="160" customFormat="1" ht="16.149999999999999" customHeight="1">
      <c r="A20" s="381" t="str">
        <f>IF(J20="","",MAX(A$3:A19)+1)</f>
        <v/>
      </c>
      <c r="B20" s="925" t="s">
        <v>752</v>
      </c>
      <c r="C20" s="926"/>
      <c r="D20" s="927"/>
      <c r="E20" s="928"/>
      <c r="F20" s="928"/>
      <c r="G20" s="928"/>
      <c r="H20" s="928"/>
      <c r="I20" s="928"/>
      <c r="J20" s="933"/>
      <c r="K20" s="936"/>
      <c r="L20" s="932"/>
      <c r="M20" s="281"/>
      <c r="N20" s="178"/>
      <c r="O20" s="282"/>
      <c r="P20" s="589">
        <f t="shared" si="0"/>
        <v>0</v>
      </c>
    </row>
    <row r="21" spans="1:16" s="160" customFormat="1" ht="19.149999999999999" customHeight="1">
      <c r="A21" s="381">
        <f>IF(J21="","",MAX(A$3:A20)+1)</f>
        <v>6</v>
      </c>
      <c r="B21" s="1029" t="s">
        <v>753</v>
      </c>
      <c r="C21" s="1030"/>
      <c r="D21" s="1030"/>
      <c r="E21" s="1030"/>
      <c r="F21" s="1030"/>
      <c r="G21" s="1030"/>
      <c r="H21" s="1030"/>
      <c r="I21" s="1030"/>
      <c r="J21" s="933" t="s">
        <v>206</v>
      </c>
      <c r="K21" s="936">
        <v>1</v>
      </c>
      <c r="L21" s="932"/>
      <c r="M21" s="284"/>
      <c r="N21" s="178"/>
      <c r="O21" s="294"/>
      <c r="P21" s="589">
        <f t="shared" si="0"/>
        <v>0</v>
      </c>
    </row>
    <row r="22" spans="1:16" s="160" customFormat="1" ht="19.149999999999999" customHeight="1">
      <c r="A22" s="381">
        <f>IF(J22="","",MAX(A$3:A21)+1)</f>
        <v>7</v>
      </c>
      <c r="B22" s="1029" t="s">
        <v>754</v>
      </c>
      <c r="C22" s="1030"/>
      <c r="D22" s="1030"/>
      <c r="E22" s="1030"/>
      <c r="F22" s="1030"/>
      <c r="G22" s="1030"/>
      <c r="H22" s="1030"/>
      <c r="I22" s="1030"/>
      <c r="J22" s="933" t="s">
        <v>206</v>
      </c>
      <c r="K22" s="936">
        <v>1</v>
      </c>
      <c r="L22" s="932"/>
      <c r="M22" s="281"/>
      <c r="N22" s="178"/>
      <c r="O22" s="294"/>
      <c r="P22" s="589">
        <f t="shared" si="0"/>
        <v>0</v>
      </c>
    </row>
    <row r="23" spans="1:16" s="160" customFormat="1" ht="19.149999999999999" customHeight="1">
      <c r="A23" s="381">
        <f>IF(J23="","",MAX(A$3:A22)+1)</f>
        <v>8</v>
      </c>
      <c r="B23" s="1029" t="s">
        <v>755</v>
      </c>
      <c r="C23" s="1030"/>
      <c r="D23" s="1030"/>
      <c r="E23" s="1030"/>
      <c r="F23" s="1030"/>
      <c r="G23" s="1030"/>
      <c r="H23" s="1030"/>
      <c r="I23" s="1030"/>
      <c r="J23" s="933" t="s">
        <v>206</v>
      </c>
      <c r="K23" s="936">
        <v>1</v>
      </c>
      <c r="L23" s="932"/>
      <c r="M23" s="281"/>
      <c r="N23" s="178"/>
      <c r="O23" s="294"/>
      <c r="P23" s="589">
        <f t="shared" si="0"/>
        <v>0</v>
      </c>
    </row>
    <row r="24" spans="1:16" s="160" customFormat="1" ht="26.45" customHeight="1">
      <c r="A24" s="381">
        <f>IF(J24="","",MAX(A$3:A23)+1)</f>
        <v>9</v>
      </c>
      <c r="B24" s="1029" t="s">
        <v>756</v>
      </c>
      <c r="C24" s="1030"/>
      <c r="D24" s="1030"/>
      <c r="E24" s="1030"/>
      <c r="F24" s="1030"/>
      <c r="G24" s="1030"/>
      <c r="H24" s="1030"/>
      <c r="I24" s="1030"/>
      <c r="J24" s="933" t="s">
        <v>206</v>
      </c>
      <c r="K24" s="936">
        <v>1</v>
      </c>
      <c r="L24" s="932"/>
      <c r="M24" s="281"/>
      <c r="N24" s="178"/>
      <c r="O24" s="294"/>
      <c r="P24" s="589">
        <f t="shared" si="0"/>
        <v>0</v>
      </c>
    </row>
    <row r="25" spans="1:16" s="160" customFormat="1" ht="16.149999999999999" customHeight="1">
      <c r="A25" s="381" t="str">
        <f>IF(J25="","",MAX(A$3:A24)+1)</f>
        <v/>
      </c>
      <c r="B25" s="925"/>
      <c r="C25" s="926"/>
      <c r="D25" s="927"/>
      <c r="E25" s="928"/>
      <c r="F25" s="928"/>
      <c r="G25" s="928"/>
      <c r="H25" s="928"/>
      <c r="I25" s="928"/>
      <c r="J25" s="933"/>
      <c r="K25" s="936"/>
      <c r="L25" s="932"/>
      <c r="M25" s="284"/>
      <c r="N25" s="178"/>
      <c r="O25" s="294"/>
      <c r="P25" s="589">
        <f t="shared" si="0"/>
        <v>0</v>
      </c>
    </row>
    <row r="26" spans="1:16" s="160" customFormat="1" ht="16.149999999999999" customHeight="1">
      <c r="A26" s="381" t="str">
        <f>IF(J26="","",MAX(A$3:A25)+1)</f>
        <v/>
      </c>
      <c r="B26" s="925" t="s">
        <v>757</v>
      </c>
      <c r="C26" s="926"/>
      <c r="D26" s="927"/>
      <c r="E26" s="928"/>
      <c r="F26" s="928"/>
      <c r="G26" s="928"/>
      <c r="H26" s="928"/>
      <c r="I26" s="928"/>
      <c r="J26" s="933"/>
      <c r="K26" s="936"/>
      <c r="L26" s="932"/>
      <c r="M26" s="284"/>
      <c r="N26" s="178"/>
      <c r="O26" s="294"/>
      <c r="P26" s="589">
        <f t="shared" si="0"/>
        <v>0</v>
      </c>
    </row>
    <row r="27" spans="1:16" s="160" customFormat="1" ht="16.149999999999999" customHeight="1">
      <c r="A27" s="381">
        <f>IF(J27="","",MAX(A$3:A26)+1)</f>
        <v>10</v>
      </c>
      <c r="B27" s="929" t="s">
        <v>572</v>
      </c>
      <c r="C27" s="926"/>
      <c r="D27" s="927"/>
      <c r="E27" s="928"/>
      <c r="F27" s="928"/>
      <c r="G27" s="928"/>
      <c r="H27" s="928"/>
      <c r="I27" s="928"/>
      <c r="J27" s="933" t="s">
        <v>206</v>
      </c>
      <c r="K27" s="931">
        <v>1</v>
      </c>
      <c r="L27" s="932"/>
      <c r="M27" s="284"/>
      <c r="N27" s="178"/>
      <c r="O27" s="294"/>
      <c r="P27" s="589">
        <f t="shared" si="0"/>
        <v>0</v>
      </c>
    </row>
    <row r="28" spans="1:16" s="160" customFormat="1" ht="16.149999999999999" customHeight="1">
      <c r="A28" s="381">
        <f>IF(J28="","",MAX(A$3:A27)+1)</f>
        <v>11</v>
      </c>
      <c r="B28" s="929" t="s">
        <v>758</v>
      </c>
      <c r="C28" s="926"/>
      <c r="D28" s="927"/>
      <c r="E28" s="928"/>
      <c r="F28" s="928"/>
      <c r="G28" s="928"/>
      <c r="H28" s="928"/>
      <c r="I28" s="928"/>
      <c r="J28" s="933" t="s">
        <v>206</v>
      </c>
      <c r="K28" s="931">
        <v>1</v>
      </c>
      <c r="L28" s="932"/>
      <c r="M28" s="284"/>
      <c r="N28" s="178"/>
      <c r="O28" s="294"/>
      <c r="P28" s="589">
        <f t="shared" si="0"/>
        <v>0</v>
      </c>
    </row>
    <row r="29" spans="1:16" ht="16.149999999999999" customHeight="1">
      <c r="A29" s="381" t="str">
        <f>IF(J29="","",MAX(A$3:A28)+1)</f>
        <v/>
      </c>
      <c r="B29" s="423"/>
      <c r="C29" s="188"/>
      <c r="D29" s="188"/>
      <c r="E29" s="188"/>
      <c r="F29" s="188"/>
      <c r="G29" s="188"/>
      <c r="H29" s="188"/>
      <c r="I29" s="188"/>
      <c r="J29" s="189"/>
      <c r="K29" s="189"/>
      <c r="L29" s="312"/>
      <c r="M29" s="284"/>
      <c r="N29" s="178"/>
      <c r="O29" s="294"/>
      <c r="P29" s="841"/>
    </row>
    <row r="30" spans="1:16" s="160" customFormat="1" ht="16.149999999999999" customHeight="1" thickBot="1">
      <c r="A30" s="389" t="str">
        <f>IF(J30="","",MAX(A$3:A29)+1)</f>
        <v/>
      </c>
      <c r="B30" s="390"/>
      <c r="C30" s="259"/>
      <c r="D30" s="259"/>
      <c r="E30" s="259"/>
      <c r="F30" s="259"/>
      <c r="G30" s="259"/>
      <c r="H30" s="259"/>
      <c r="I30" s="260"/>
      <c r="J30" s="391"/>
      <c r="K30" s="245"/>
      <c r="L30" s="392"/>
      <c r="M30" s="264"/>
      <c r="N30" s="265"/>
      <c r="O30" s="592"/>
      <c r="P30" s="448">
        <f t="shared" ref="P30" si="1">+K30*L30</f>
        <v>0</v>
      </c>
    </row>
    <row r="31" spans="1:16" ht="13.5" customHeight="1" thickBot="1">
      <c r="A31" s="389"/>
      <c r="B31" s="871"/>
      <c r="C31" s="243"/>
      <c r="D31" s="243"/>
      <c r="E31" s="243"/>
      <c r="F31" s="243"/>
      <c r="G31" s="243"/>
      <c r="H31" s="243"/>
      <c r="I31" s="243"/>
      <c r="J31" s="245"/>
      <c r="K31" s="594"/>
      <c r="L31" s="392"/>
      <c r="M31" s="583"/>
      <c r="N31" s="265"/>
      <c r="O31" s="265"/>
      <c r="P31" s="595"/>
    </row>
    <row r="32" spans="1:16" ht="6" customHeight="1" thickBot="1">
      <c r="A32" s="442"/>
      <c r="B32" s="400"/>
      <c r="C32" s="401"/>
      <c r="D32" s="401"/>
      <c r="E32" s="401"/>
      <c r="F32" s="401"/>
      <c r="G32" s="401"/>
      <c r="H32" s="401"/>
      <c r="I32" s="401"/>
      <c r="J32" s="402"/>
      <c r="K32" s="194"/>
      <c r="L32" s="403"/>
      <c r="M32" s="177"/>
      <c r="N32" s="178"/>
      <c r="O32" s="178"/>
      <c r="P32" s="441"/>
    </row>
    <row r="33" spans="1:19" ht="20.45" customHeight="1">
      <c r="A33" s="442"/>
      <c r="B33" s="400"/>
      <c r="C33" s="998" t="s">
        <v>421</v>
      </c>
      <c r="D33" s="999"/>
      <c r="E33" s="999"/>
      <c r="F33" s="999"/>
      <c r="G33" s="999"/>
      <c r="H33" s="999"/>
      <c r="I33" s="999"/>
      <c r="J33" s="568"/>
      <c r="K33" s="568" t="s">
        <v>422</v>
      </c>
      <c r="L33" s="569"/>
      <c r="M33" s="570"/>
      <c r="N33" s="571"/>
      <c r="O33" s="571"/>
      <c r="P33" s="572">
        <f>SUM(P3:P31)</f>
        <v>0</v>
      </c>
    </row>
    <row r="34" spans="1:19" ht="20.45" customHeight="1">
      <c r="A34" s="442"/>
      <c r="B34" s="400"/>
      <c r="C34" s="1000"/>
      <c r="D34" s="1001"/>
      <c r="E34" s="1001"/>
      <c r="F34" s="1001"/>
      <c r="G34" s="1001"/>
      <c r="H34" s="1001"/>
      <c r="I34" s="1001"/>
      <c r="J34" s="573"/>
      <c r="K34" s="573" t="s">
        <v>423</v>
      </c>
      <c r="L34" s="574"/>
      <c r="M34" s="575"/>
      <c r="N34" s="576"/>
      <c r="O34" s="576"/>
      <c r="P34" s="577">
        <f>0.2*P33</f>
        <v>0</v>
      </c>
    </row>
    <row r="35" spans="1:19" ht="20.45" customHeight="1" thickBot="1">
      <c r="A35" s="442"/>
      <c r="B35" s="400"/>
      <c r="C35" s="1002"/>
      <c r="D35" s="1003"/>
      <c r="E35" s="1003"/>
      <c r="F35" s="1003"/>
      <c r="G35" s="1003"/>
      <c r="H35" s="1003"/>
      <c r="I35" s="1003"/>
      <c r="J35" s="578"/>
      <c r="K35" s="578" t="s">
        <v>424</v>
      </c>
      <c r="L35" s="579"/>
      <c r="M35" s="580"/>
      <c r="N35" s="581"/>
      <c r="O35" s="581"/>
      <c r="P35" s="582">
        <f>+P34+P33</f>
        <v>0</v>
      </c>
    </row>
    <row r="36" spans="1:19" ht="18.75" thickBot="1">
      <c r="A36" s="462"/>
      <c r="B36" s="463"/>
      <c r="C36" s="464"/>
      <c r="D36" s="464"/>
      <c r="E36" s="464"/>
      <c r="F36" s="464"/>
      <c r="G36" s="464"/>
      <c r="H36" s="464"/>
      <c r="I36" s="464"/>
      <c r="J36" s="465"/>
      <c r="K36" s="259"/>
      <c r="L36" s="447"/>
      <c r="M36" s="583"/>
      <c r="N36" s="265"/>
      <c r="O36" s="265"/>
      <c r="P36" s="466"/>
    </row>
    <row r="37" spans="1:19" ht="18">
      <c r="M37" s="177"/>
      <c r="N37" s="178"/>
      <c r="O37" s="178"/>
      <c r="P37" s="404"/>
      <c r="Q37" s="937"/>
      <c r="R37" s="937"/>
      <c r="S37" s="937"/>
    </row>
    <row r="38" spans="1:19" ht="18">
      <c r="M38" s="177"/>
      <c r="N38" s="178"/>
      <c r="O38" s="178"/>
      <c r="P38" s="404"/>
      <c r="Q38" s="937"/>
      <c r="R38" s="937"/>
      <c r="S38" s="937"/>
    </row>
    <row r="39" spans="1:19" ht="18">
      <c r="M39" s="177"/>
      <c r="N39" s="178"/>
      <c r="O39" s="178"/>
      <c r="P39" s="404"/>
      <c r="Q39" s="937"/>
      <c r="R39" s="937"/>
      <c r="S39" s="937"/>
    </row>
    <row r="40" spans="1:19" ht="18">
      <c r="M40" s="177"/>
      <c r="N40" s="178"/>
      <c r="O40" s="178"/>
      <c r="P40" s="404"/>
      <c r="Q40" s="937"/>
      <c r="R40" s="937"/>
      <c r="S40" s="937"/>
    </row>
    <row r="41" spans="1:19" ht="18">
      <c r="M41" s="177"/>
      <c r="N41" s="178"/>
      <c r="O41" s="178"/>
      <c r="P41" s="404"/>
      <c r="Q41" s="937"/>
      <c r="R41" s="937"/>
      <c r="S41" s="937"/>
    </row>
    <row r="42" spans="1:19" ht="18">
      <c r="M42" s="177"/>
      <c r="N42" s="178"/>
      <c r="O42" s="178"/>
      <c r="P42" s="404"/>
      <c r="Q42" s="937"/>
      <c r="R42" s="937"/>
      <c r="S42" s="937"/>
    </row>
    <row r="43" spans="1:19" ht="18">
      <c r="M43" s="177"/>
      <c r="N43" s="178"/>
      <c r="O43" s="178"/>
      <c r="P43" s="404"/>
      <c r="Q43" s="937"/>
      <c r="R43" s="937"/>
      <c r="S43" s="937"/>
    </row>
    <row r="44" spans="1:19" ht="18">
      <c r="M44" s="177"/>
      <c r="N44" s="178"/>
      <c r="O44" s="178"/>
      <c r="P44" s="404"/>
      <c r="Q44" s="937"/>
      <c r="R44" s="937"/>
      <c r="S44" s="937"/>
    </row>
    <row r="45" spans="1:19" ht="18">
      <c r="M45" s="177"/>
      <c r="N45" s="178"/>
      <c r="O45" s="178"/>
      <c r="P45" s="404"/>
      <c r="Q45" s="937"/>
      <c r="R45" s="937"/>
      <c r="S45" s="937"/>
    </row>
    <row r="46" spans="1:19" ht="18">
      <c r="M46" s="177"/>
      <c r="N46" s="178"/>
      <c r="O46" s="178"/>
      <c r="P46" s="404"/>
      <c r="Q46" s="937"/>
      <c r="R46" s="937"/>
      <c r="S46" s="937"/>
    </row>
    <row r="47" spans="1:19" ht="18">
      <c r="M47" s="177"/>
      <c r="N47" s="178"/>
      <c r="O47" s="178"/>
      <c r="P47" s="404"/>
      <c r="Q47" s="937"/>
      <c r="R47" s="937"/>
      <c r="S47" s="937"/>
    </row>
    <row r="48" spans="1:19" ht="18">
      <c r="M48" s="177"/>
      <c r="N48" s="178"/>
      <c r="O48" s="178"/>
      <c r="P48" s="404"/>
      <c r="Q48" s="937"/>
      <c r="R48" s="937"/>
      <c r="S48" s="937"/>
    </row>
    <row r="49" spans="13:19" ht="18">
      <c r="M49" s="177"/>
      <c r="N49" s="178"/>
      <c r="O49" s="178"/>
      <c r="P49" s="404"/>
      <c r="Q49" s="937"/>
      <c r="R49" s="937"/>
      <c r="S49" s="937"/>
    </row>
    <row r="50" spans="13:19" ht="18">
      <c r="M50" s="177"/>
      <c r="N50" s="178"/>
      <c r="O50" s="178"/>
      <c r="P50" s="404"/>
      <c r="Q50" s="937"/>
      <c r="R50" s="937"/>
      <c r="S50" s="937"/>
    </row>
    <row r="51" spans="13:19" ht="18">
      <c r="M51" s="177"/>
      <c r="N51" s="178"/>
      <c r="O51" s="178"/>
      <c r="P51" s="404"/>
      <c r="Q51" s="937"/>
      <c r="R51" s="937"/>
      <c r="S51" s="937"/>
    </row>
    <row r="52" spans="13:19" ht="18">
      <c r="M52" s="177"/>
      <c r="N52" s="178"/>
      <c r="O52" s="178"/>
      <c r="P52" s="404"/>
      <c r="Q52" s="937"/>
      <c r="R52" s="937"/>
      <c r="S52" s="937"/>
    </row>
    <row r="53" spans="13:19" ht="18">
      <c r="M53" s="177"/>
      <c r="N53" s="178"/>
      <c r="O53" s="178"/>
      <c r="P53" s="404"/>
      <c r="Q53" s="937"/>
      <c r="R53" s="937"/>
      <c r="S53" s="937"/>
    </row>
    <row r="54" spans="13:19" ht="18">
      <c r="M54" s="177"/>
      <c r="N54" s="178"/>
      <c r="O54" s="178"/>
      <c r="P54" s="404"/>
      <c r="Q54" s="937"/>
      <c r="R54" s="937"/>
      <c r="S54" s="937"/>
    </row>
    <row r="55" spans="13:19" ht="18">
      <c r="M55" s="177"/>
      <c r="N55" s="178"/>
      <c r="O55" s="178"/>
      <c r="P55" s="404"/>
      <c r="Q55" s="937"/>
      <c r="R55" s="937"/>
      <c r="S55" s="937"/>
    </row>
    <row r="56" spans="13:19" ht="18">
      <c r="M56" s="177"/>
      <c r="N56" s="178"/>
      <c r="O56" s="178"/>
      <c r="P56" s="404"/>
      <c r="Q56" s="937"/>
      <c r="R56" s="937"/>
      <c r="S56" s="937"/>
    </row>
    <row r="57" spans="13:19" ht="18">
      <c r="M57" s="177"/>
      <c r="N57" s="178"/>
      <c r="O57" s="178"/>
      <c r="P57" s="404"/>
      <c r="Q57" s="937"/>
      <c r="R57" s="937"/>
      <c r="S57" s="937"/>
    </row>
    <row r="58" spans="13:19" ht="18">
      <c r="M58" s="177"/>
      <c r="N58" s="178"/>
      <c r="O58" s="178"/>
      <c r="P58" s="404"/>
      <c r="Q58" s="937"/>
      <c r="R58" s="937"/>
      <c r="S58" s="937"/>
    </row>
    <row r="59" spans="13:19" ht="18">
      <c r="M59" s="177"/>
      <c r="N59" s="178"/>
      <c r="O59" s="178"/>
      <c r="P59" s="404"/>
      <c r="Q59" s="937"/>
      <c r="R59" s="937"/>
      <c r="S59" s="937"/>
    </row>
    <row r="60" spans="13:19" ht="18">
      <c r="M60" s="177"/>
      <c r="N60" s="178"/>
      <c r="O60" s="178"/>
      <c r="P60" s="404"/>
      <c r="Q60" s="937"/>
      <c r="R60" s="937"/>
      <c r="S60" s="937"/>
    </row>
    <row r="61" spans="13:19" ht="18">
      <c r="M61" s="177"/>
      <c r="N61" s="178"/>
      <c r="O61" s="178"/>
      <c r="P61" s="404"/>
      <c r="Q61" s="937"/>
      <c r="R61" s="937"/>
      <c r="S61" s="937"/>
    </row>
    <row r="62" spans="13:19" ht="18">
      <c r="M62" s="177"/>
      <c r="N62" s="178"/>
      <c r="O62" s="178"/>
      <c r="P62" s="404"/>
      <c r="Q62" s="937"/>
      <c r="R62" s="937"/>
      <c r="S62" s="937"/>
    </row>
    <row r="63" spans="13:19" ht="18">
      <c r="M63" s="177"/>
      <c r="N63" s="178"/>
      <c r="O63" s="178"/>
      <c r="P63" s="404"/>
      <c r="Q63" s="937"/>
      <c r="R63" s="937"/>
      <c r="S63" s="937"/>
    </row>
    <row r="64" spans="13:19" ht="18">
      <c r="M64" s="885"/>
      <c r="N64" s="240"/>
      <c r="O64" s="241"/>
      <c r="P64" s="404"/>
      <c r="Q64" s="937"/>
      <c r="R64" s="937"/>
      <c r="S64" s="937"/>
    </row>
    <row r="65" spans="13:19" ht="18">
      <c r="M65" s="885"/>
      <c r="N65" s="240"/>
      <c r="O65" s="241"/>
      <c r="P65" s="404"/>
      <c r="Q65" s="937"/>
      <c r="R65" s="937"/>
      <c r="S65" s="937"/>
    </row>
    <row r="66" spans="13:19" ht="18">
      <c r="M66" s="875"/>
      <c r="N66" s="576"/>
      <c r="O66" s="876"/>
      <c r="P66" s="404"/>
      <c r="Q66" s="937"/>
      <c r="R66" s="937"/>
      <c r="S66" s="937"/>
    </row>
    <row r="67" spans="13:19" ht="18">
      <c r="M67" s="875"/>
      <c r="N67" s="576"/>
      <c r="O67" s="876"/>
      <c r="P67" s="404"/>
      <c r="Q67" s="937"/>
      <c r="R67" s="937"/>
      <c r="S67" s="937"/>
    </row>
    <row r="68" spans="13:19" ht="18">
      <c r="M68" s="938"/>
      <c r="N68" s="576"/>
      <c r="O68" s="876"/>
      <c r="P68" s="404"/>
      <c r="Q68" s="937"/>
      <c r="R68" s="937"/>
      <c r="S68" s="937"/>
    </row>
    <row r="69" spans="13:19" ht="18">
      <c r="M69" s="239"/>
      <c r="N69" s="240"/>
      <c r="O69" s="241"/>
      <c r="P69" s="404"/>
      <c r="Q69" s="937"/>
      <c r="R69" s="937"/>
      <c r="S69" s="937"/>
    </row>
    <row r="70" spans="13:19" ht="18">
      <c r="M70" s="888"/>
      <c r="N70" s="240"/>
      <c r="O70" s="240"/>
      <c r="P70" s="404"/>
      <c r="Q70" s="937"/>
      <c r="R70" s="937"/>
      <c r="S70" s="937"/>
    </row>
    <row r="71" spans="13:19" ht="18">
      <c r="M71" s="888"/>
      <c r="N71" s="240"/>
      <c r="O71" s="241"/>
      <c r="P71" s="404"/>
      <c r="Q71" s="937"/>
      <c r="R71" s="937"/>
      <c r="S71" s="937"/>
    </row>
    <row r="72" spans="13:19" ht="18">
      <c r="M72" s="885"/>
      <c r="N72" s="240"/>
      <c r="O72" s="241"/>
      <c r="P72" s="404"/>
      <c r="Q72" s="937"/>
      <c r="R72" s="937"/>
      <c r="S72" s="937"/>
    </row>
    <row r="73" spans="13:19" ht="18">
      <c r="M73" s="885"/>
      <c r="N73" s="240"/>
      <c r="O73" s="241"/>
      <c r="P73" s="404"/>
      <c r="Q73" s="937"/>
      <c r="R73" s="937"/>
      <c r="S73" s="937"/>
    </row>
    <row r="74" spans="13:19" ht="18">
      <c r="M74" s="888"/>
      <c r="N74" s="240"/>
      <c r="O74" s="241"/>
      <c r="P74" s="404"/>
      <c r="Q74" s="937"/>
      <c r="R74" s="937"/>
      <c r="S74" s="937"/>
    </row>
    <row r="75" spans="13:19" ht="18">
      <c r="M75" s="888"/>
      <c r="N75" s="240"/>
      <c r="O75" s="241"/>
      <c r="P75" s="404"/>
      <c r="Q75" s="937"/>
      <c r="R75" s="937"/>
      <c r="S75" s="937"/>
    </row>
    <row r="76" spans="13:19" ht="18">
      <c r="M76" s="885"/>
      <c r="N76" s="240"/>
      <c r="O76" s="241"/>
      <c r="P76" s="404"/>
      <c r="Q76" s="937"/>
      <c r="R76" s="937"/>
      <c r="S76" s="937"/>
    </row>
    <row r="77" spans="13:19" ht="18">
      <c r="M77" s="885"/>
      <c r="N77" s="240"/>
      <c r="O77" s="241"/>
      <c r="P77" s="404"/>
      <c r="Q77" s="937"/>
      <c r="R77" s="937"/>
      <c r="S77" s="937"/>
    </row>
    <row r="78" spans="13:19" ht="18">
      <c r="M78" s="888"/>
      <c r="N78" s="240"/>
      <c r="O78" s="241"/>
      <c r="P78" s="404"/>
      <c r="Q78" s="937"/>
      <c r="R78" s="937"/>
      <c r="S78" s="937"/>
    </row>
    <row r="79" spans="13:19" ht="18">
      <c r="M79" s="888"/>
      <c r="N79" s="240"/>
      <c r="O79" s="241"/>
      <c r="P79" s="404"/>
      <c r="Q79" s="937"/>
      <c r="R79" s="937"/>
      <c r="S79" s="937"/>
    </row>
    <row r="80" spans="13:19" ht="18">
      <c r="M80" s="888"/>
      <c r="N80" s="240"/>
      <c r="O80" s="241"/>
      <c r="P80" s="404"/>
      <c r="Q80" s="937"/>
      <c r="R80" s="937"/>
      <c r="S80" s="937"/>
    </row>
    <row r="81" spans="13:19" ht="18">
      <c r="M81" s="885"/>
      <c r="N81" s="240"/>
      <c r="O81" s="241"/>
      <c r="P81" s="404"/>
      <c r="Q81" s="937"/>
      <c r="R81" s="937"/>
      <c r="S81" s="937"/>
    </row>
    <row r="82" spans="13:19" ht="18">
      <c r="M82" s="888"/>
      <c r="N82" s="240"/>
      <c r="O82" s="241"/>
      <c r="P82" s="404"/>
      <c r="Q82" s="937"/>
      <c r="R82" s="937"/>
      <c r="S82" s="937"/>
    </row>
    <row r="83" spans="13:19" ht="18">
      <c r="M83" s="239"/>
      <c r="N83" s="240"/>
      <c r="O83" s="241"/>
      <c r="P83" s="404"/>
      <c r="Q83" s="937"/>
      <c r="R83" s="937"/>
      <c r="S83" s="937"/>
    </row>
    <row r="84" spans="13:19" ht="18">
      <c r="M84" s="239"/>
      <c r="N84" s="240"/>
      <c r="O84" s="241"/>
      <c r="P84" s="404"/>
      <c r="Q84" s="937"/>
      <c r="R84" s="937"/>
      <c r="S84" s="937"/>
    </row>
    <row r="85" spans="13:19" ht="18">
      <c r="M85" s="888"/>
      <c r="N85" s="240"/>
      <c r="O85" s="241"/>
      <c r="P85" s="404"/>
      <c r="Q85" s="937"/>
      <c r="R85" s="937"/>
      <c r="S85" s="937"/>
    </row>
    <row r="86" spans="13:19" ht="18">
      <c r="M86" s="885"/>
      <c r="N86" s="240"/>
      <c r="O86" s="241"/>
      <c r="P86" s="404"/>
      <c r="Q86" s="937"/>
      <c r="R86" s="937"/>
      <c r="S86" s="937"/>
    </row>
    <row r="87" spans="13:19" ht="18">
      <c r="M87" s="885"/>
      <c r="N87" s="240"/>
      <c r="O87" s="241"/>
      <c r="P87" s="404"/>
      <c r="Q87" s="937"/>
      <c r="R87" s="937"/>
      <c r="S87" s="937"/>
    </row>
    <row r="88" spans="13:19" ht="18">
      <c r="M88" s="888"/>
      <c r="N88" s="240"/>
      <c r="O88" s="241"/>
      <c r="P88" s="404"/>
      <c r="Q88" s="937"/>
      <c r="R88" s="937"/>
      <c r="S88" s="937"/>
    </row>
    <row r="89" spans="13:19" ht="18">
      <c r="M89" s="885"/>
      <c r="N89" s="240"/>
      <c r="O89" s="240"/>
      <c r="P89" s="404"/>
      <c r="Q89" s="937"/>
      <c r="R89" s="937"/>
      <c r="S89" s="937"/>
    </row>
    <row r="90" spans="13:19" ht="18">
      <c r="M90" s="885"/>
      <c r="N90" s="240"/>
      <c r="O90" s="240"/>
      <c r="P90" s="404"/>
      <c r="Q90" s="937"/>
      <c r="R90" s="937"/>
      <c r="S90" s="937"/>
    </row>
    <row r="91" spans="13:19" ht="18">
      <c r="M91" s="885"/>
      <c r="N91" s="240"/>
      <c r="O91" s="240"/>
      <c r="P91" s="404"/>
      <c r="Q91" s="937"/>
      <c r="R91" s="937"/>
      <c r="S91" s="937"/>
    </row>
    <row r="92" spans="13:19" ht="18">
      <c r="M92" s="885"/>
      <c r="N92" s="240"/>
      <c r="O92" s="240"/>
      <c r="P92" s="404"/>
      <c r="Q92" s="937"/>
      <c r="R92" s="937"/>
      <c r="S92" s="937"/>
    </row>
    <row r="93" spans="13:19" ht="18">
      <c r="M93" s="885"/>
      <c r="N93" s="240"/>
      <c r="O93" s="240"/>
      <c r="P93" s="404"/>
      <c r="Q93" s="937"/>
      <c r="R93" s="937"/>
      <c r="S93" s="937"/>
    </row>
    <row r="94" spans="13:19" ht="18">
      <c r="M94" s="885"/>
      <c r="N94" s="240"/>
      <c r="O94" s="240"/>
      <c r="P94" s="404"/>
      <c r="Q94" s="937"/>
      <c r="R94" s="937"/>
      <c r="S94" s="937"/>
    </row>
    <row r="95" spans="13:19" ht="18">
      <c r="M95" s="885"/>
      <c r="N95" s="240"/>
      <c r="O95" s="240"/>
      <c r="P95" s="404"/>
      <c r="Q95" s="937"/>
      <c r="R95" s="937"/>
      <c r="S95" s="937"/>
    </row>
    <row r="96" spans="13:19" ht="18">
      <c r="M96" s="885"/>
      <c r="N96" s="240"/>
      <c r="O96" s="240"/>
      <c r="P96" s="404"/>
      <c r="Q96" s="937"/>
      <c r="R96" s="937"/>
      <c r="S96" s="937"/>
    </row>
    <row r="97" spans="13:19" ht="18">
      <c r="M97" s="885"/>
      <c r="N97" s="240"/>
      <c r="O97" s="240"/>
      <c r="P97" s="404"/>
      <c r="Q97" s="937"/>
      <c r="R97" s="937"/>
      <c r="S97" s="937"/>
    </row>
    <row r="98" spans="13:19" ht="18">
      <c r="M98" s="885"/>
      <c r="N98" s="240"/>
      <c r="O98" s="240"/>
      <c r="P98" s="404"/>
      <c r="Q98" s="937"/>
      <c r="R98" s="937"/>
      <c r="S98" s="937"/>
    </row>
    <row r="99" spans="13:19" ht="18">
      <c r="M99" s="885"/>
      <c r="N99" s="240"/>
      <c r="O99" s="240"/>
      <c r="P99" s="404"/>
      <c r="Q99" s="937"/>
      <c r="R99" s="937"/>
      <c r="S99" s="937"/>
    </row>
    <row r="100" spans="13:19" ht="18">
      <c r="M100" s="885"/>
      <c r="N100" s="240"/>
      <c r="O100" s="240"/>
      <c r="P100" s="404"/>
      <c r="Q100" s="937"/>
      <c r="R100" s="937"/>
      <c r="S100" s="937"/>
    </row>
    <row r="101" spans="13:19" ht="18">
      <c r="M101" s="885"/>
      <c r="N101" s="240"/>
      <c r="O101" s="240"/>
      <c r="P101" s="404"/>
      <c r="Q101" s="937"/>
      <c r="R101" s="937"/>
      <c r="S101" s="937"/>
    </row>
    <row r="102" spans="13:19" ht="18">
      <c r="M102" s="885"/>
      <c r="N102" s="240"/>
      <c r="O102" s="240"/>
      <c r="P102" s="404"/>
      <c r="Q102" s="937"/>
      <c r="R102" s="937"/>
      <c r="S102" s="937"/>
    </row>
    <row r="103" spans="13:19" ht="18">
      <c r="M103" s="885"/>
      <c r="N103" s="240"/>
      <c r="O103" s="240"/>
      <c r="P103" s="404"/>
      <c r="Q103" s="937"/>
      <c r="R103" s="937"/>
      <c r="S103" s="937"/>
    </row>
    <row r="104" spans="13:19" ht="18">
      <c r="M104" s="885"/>
      <c r="N104" s="240"/>
      <c r="O104" s="241"/>
      <c r="P104" s="404"/>
      <c r="Q104" s="937"/>
      <c r="R104" s="937"/>
      <c r="S104" s="937"/>
    </row>
    <row r="105" spans="13:19" ht="18">
      <c r="M105" s="885"/>
      <c r="N105" s="240"/>
      <c r="O105" s="241"/>
      <c r="P105" s="404"/>
      <c r="Q105" s="937"/>
      <c r="R105" s="937"/>
      <c r="S105" s="937"/>
    </row>
    <row r="106" spans="13:19" ht="16.5">
      <c r="M106" s="885"/>
      <c r="N106" s="241"/>
      <c r="O106" s="241"/>
      <c r="P106" s="404"/>
      <c r="Q106" s="937"/>
      <c r="R106" s="937"/>
      <c r="S106" s="937"/>
    </row>
    <row r="107" spans="13:19" ht="14.25">
      <c r="M107" s="239"/>
      <c r="N107" s="296"/>
      <c r="O107" s="296"/>
      <c r="P107" s="404"/>
      <c r="Q107" s="937"/>
      <c r="R107" s="937"/>
      <c r="S107" s="937"/>
    </row>
    <row r="108" spans="13:19" ht="14.25">
      <c r="M108" s="239"/>
      <c r="N108" s="296"/>
      <c r="O108" s="296"/>
      <c r="P108" s="404"/>
      <c r="Q108" s="937"/>
      <c r="R108" s="937"/>
      <c r="S108" s="937"/>
    </row>
    <row r="109" spans="13:19" ht="14.25">
      <c r="M109" s="239"/>
      <c r="N109" s="296"/>
      <c r="O109" s="296"/>
      <c r="P109" s="404"/>
      <c r="Q109" s="937"/>
      <c r="R109" s="937"/>
      <c r="S109" s="937"/>
    </row>
    <row r="110" spans="13:19" ht="18">
      <c r="M110" s="889"/>
      <c r="N110" s="890"/>
      <c r="O110" s="890"/>
      <c r="P110" s="404"/>
      <c r="Q110" s="937"/>
      <c r="R110" s="937"/>
      <c r="S110" s="937"/>
    </row>
    <row r="111" spans="13:19" ht="18">
      <c r="M111" s="889"/>
      <c r="N111" s="890"/>
      <c r="O111" s="890"/>
      <c r="P111" s="404"/>
      <c r="Q111" s="937"/>
      <c r="R111" s="937"/>
      <c r="S111" s="937"/>
    </row>
    <row r="112" spans="13:19" ht="18">
      <c r="M112" s="891"/>
      <c r="N112" s="308"/>
      <c r="O112" s="308"/>
      <c r="P112" s="404"/>
      <c r="Q112" s="937"/>
      <c r="R112" s="937"/>
      <c r="S112" s="937"/>
    </row>
    <row r="113" spans="13:19" ht="18">
      <c r="M113" s="892"/>
      <c r="N113" s="308"/>
      <c r="O113" s="308"/>
      <c r="P113" s="404"/>
      <c r="Q113" s="937"/>
      <c r="R113" s="937"/>
      <c r="S113" s="937"/>
    </row>
    <row r="114" spans="13:19" ht="18">
      <c r="M114" s="891"/>
      <c r="N114" s="313"/>
      <c r="O114" s="313"/>
      <c r="P114" s="404"/>
      <c r="Q114" s="937"/>
      <c r="R114" s="937"/>
      <c r="S114" s="937"/>
    </row>
    <row r="115" spans="13:19">
      <c r="M115" s="308"/>
      <c r="N115" s="308"/>
      <c r="O115" s="308"/>
      <c r="P115" s="404"/>
      <c r="Q115" s="937"/>
      <c r="R115" s="937"/>
      <c r="S115" s="937"/>
    </row>
    <row r="116" spans="13:19">
      <c r="M116" s="308"/>
      <c r="N116" s="308"/>
      <c r="O116" s="308"/>
      <c r="P116" s="404"/>
      <c r="Q116" s="937"/>
      <c r="R116" s="937"/>
      <c r="S116" s="937"/>
    </row>
    <row r="117" spans="13:19">
      <c r="M117" s="308"/>
      <c r="N117" s="308"/>
      <c r="O117" s="308"/>
      <c r="P117" s="404"/>
      <c r="Q117" s="937"/>
      <c r="R117" s="937"/>
      <c r="S117" s="937"/>
    </row>
    <row r="118" spans="13:19">
      <c r="M118" s="308"/>
      <c r="N118" s="308"/>
      <c r="O118" s="308"/>
      <c r="P118" s="404"/>
      <c r="Q118" s="937"/>
      <c r="R118" s="937"/>
      <c r="S118" s="937"/>
    </row>
    <row r="119" spans="13:19">
      <c r="M119" s="308"/>
      <c r="N119" s="308"/>
      <c r="O119" s="308"/>
      <c r="P119" s="404"/>
      <c r="Q119" s="937"/>
      <c r="R119" s="937"/>
      <c r="S119" s="937"/>
    </row>
    <row r="120" spans="13:19">
      <c r="M120" s="308"/>
      <c r="N120" s="308"/>
      <c r="O120" s="308"/>
      <c r="P120" s="404"/>
      <c r="Q120" s="937"/>
      <c r="R120" s="937"/>
      <c r="S120" s="937"/>
    </row>
    <row r="121" spans="13:19">
      <c r="M121" s="308"/>
      <c r="N121" s="308"/>
      <c r="O121" s="308"/>
      <c r="P121" s="404"/>
      <c r="Q121" s="937"/>
      <c r="R121" s="937"/>
      <c r="S121" s="937"/>
    </row>
    <row r="122" spans="13:19">
      <c r="M122" s="308"/>
      <c r="N122" s="308"/>
      <c r="O122" s="308"/>
      <c r="P122" s="404"/>
      <c r="Q122" s="937"/>
      <c r="R122" s="937"/>
      <c r="S122" s="937"/>
    </row>
    <row r="123" spans="13:19">
      <c r="M123" s="308"/>
      <c r="N123" s="308"/>
      <c r="O123" s="308"/>
      <c r="P123" s="404"/>
      <c r="Q123" s="937"/>
      <c r="R123" s="937"/>
      <c r="S123" s="937"/>
    </row>
    <row r="124" spans="13:19">
      <c r="M124" s="308"/>
      <c r="N124" s="308"/>
      <c r="O124" s="308"/>
      <c r="P124" s="404"/>
      <c r="Q124" s="937"/>
      <c r="R124" s="937"/>
      <c r="S124" s="937"/>
    </row>
    <row r="125" spans="13:19">
      <c r="M125" s="308"/>
      <c r="N125" s="308"/>
      <c r="O125" s="308"/>
      <c r="P125" s="404"/>
      <c r="Q125" s="937"/>
      <c r="R125" s="937"/>
      <c r="S125" s="937"/>
    </row>
    <row r="126" spans="13:19">
      <c r="M126" s="308"/>
      <c r="N126" s="308"/>
      <c r="O126" s="308"/>
      <c r="P126" s="404"/>
      <c r="Q126" s="937"/>
      <c r="R126" s="937"/>
      <c r="S126" s="937"/>
    </row>
    <row r="127" spans="13:19">
      <c r="M127" s="308"/>
      <c r="N127" s="308"/>
      <c r="O127" s="308"/>
      <c r="P127" s="404"/>
      <c r="Q127" s="937"/>
      <c r="R127" s="937"/>
      <c r="S127" s="937"/>
    </row>
    <row r="128" spans="13:19">
      <c r="M128" s="308"/>
      <c r="N128" s="308"/>
      <c r="O128" s="308"/>
      <c r="P128" s="404"/>
      <c r="Q128" s="937"/>
      <c r="R128" s="937"/>
      <c r="S128" s="937"/>
    </row>
    <row r="129" spans="13:19">
      <c r="M129" s="308"/>
      <c r="N129" s="308"/>
      <c r="O129" s="308"/>
      <c r="P129" s="404"/>
      <c r="Q129" s="937"/>
      <c r="R129" s="937"/>
      <c r="S129" s="937"/>
    </row>
    <row r="130" spans="13:19">
      <c r="M130" s="308"/>
      <c r="N130" s="308"/>
      <c r="O130" s="308"/>
      <c r="P130" s="404"/>
      <c r="Q130" s="937"/>
      <c r="R130" s="937"/>
      <c r="S130" s="937"/>
    </row>
    <row r="131" spans="13:19">
      <c r="M131" s="308"/>
      <c r="N131" s="308"/>
      <c r="O131" s="308"/>
      <c r="P131" s="404"/>
      <c r="Q131" s="937"/>
      <c r="R131" s="937"/>
      <c r="S131" s="937"/>
    </row>
    <row r="132" spans="13:19">
      <c r="M132" s="308"/>
      <c r="N132" s="308"/>
      <c r="O132" s="308"/>
      <c r="P132" s="404"/>
      <c r="Q132" s="937"/>
      <c r="R132" s="937"/>
      <c r="S132" s="937"/>
    </row>
    <row r="133" spans="13:19">
      <c r="M133" s="308"/>
      <c r="N133" s="308"/>
      <c r="O133" s="308"/>
      <c r="P133" s="404"/>
      <c r="Q133" s="937"/>
      <c r="R133" s="937"/>
      <c r="S133" s="937"/>
    </row>
    <row r="134" spans="13:19">
      <c r="M134" s="308"/>
      <c r="N134" s="308"/>
      <c r="O134" s="308"/>
      <c r="P134" s="404"/>
      <c r="Q134" s="937"/>
      <c r="R134" s="937"/>
      <c r="S134" s="937"/>
    </row>
    <row r="135" spans="13:19">
      <c r="M135" s="308"/>
      <c r="N135" s="308"/>
      <c r="O135" s="308"/>
      <c r="P135" s="404"/>
      <c r="Q135" s="937"/>
      <c r="R135" s="937"/>
      <c r="S135" s="937"/>
    </row>
    <row r="136" spans="13:19">
      <c r="M136" s="308"/>
      <c r="N136" s="308"/>
      <c r="O136" s="308"/>
      <c r="P136" s="404"/>
      <c r="Q136" s="937"/>
      <c r="R136" s="937"/>
      <c r="S136" s="937"/>
    </row>
    <row r="137" spans="13:19">
      <c r="M137" s="308"/>
      <c r="N137" s="308"/>
      <c r="O137" s="308"/>
      <c r="P137" s="404"/>
      <c r="Q137" s="937"/>
      <c r="R137" s="937"/>
      <c r="S137" s="937"/>
    </row>
    <row r="138" spans="13:19">
      <c r="M138" s="308"/>
      <c r="N138" s="308"/>
      <c r="O138" s="308"/>
      <c r="P138" s="404"/>
      <c r="Q138" s="937"/>
      <c r="R138" s="937"/>
      <c r="S138" s="937"/>
    </row>
    <row r="139" spans="13:19">
      <c r="M139" s="308"/>
      <c r="N139" s="308"/>
      <c r="O139" s="308"/>
      <c r="P139" s="404"/>
      <c r="Q139" s="937"/>
      <c r="R139" s="937"/>
      <c r="S139" s="937"/>
    </row>
    <row r="140" spans="13:19">
      <c r="M140" s="308"/>
      <c r="N140" s="308"/>
      <c r="O140" s="308"/>
      <c r="P140" s="404"/>
      <c r="Q140" s="937"/>
      <c r="R140" s="937"/>
      <c r="S140" s="937"/>
    </row>
    <row r="141" spans="13:19">
      <c r="M141" s="308"/>
      <c r="N141" s="308"/>
      <c r="O141" s="308"/>
      <c r="P141" s="404"/>
      <c r="Q141" s="937"/>
      <c r="R141" s="937"/>
      <c r="S141" s="937"/>
    </row>
    <row r="142" spans="13:19">
      <c r="M142" s="308"/>
      <c r="N142" s="308"/>
      <c r="O142" s="308"/>
      <c r="P142" s="404"/>
      <c r="Q142" s="937"/>
      <c r="R142" s="937"/>
      <c r="S142" s="937"/>
    </row>
    <row r="143" spans="13:19">
      <c r="M143" s="308"/>
      <c r="N143" s="308"/>
      <c r="O143" s="308"/>
    </row>
    <row r="144" spans="13:19">
      <c r="M144" s="308"/>
      <c r="N144" s="308"/>
      <c r="O144" s="308"/>
    </row>
    <row r="145" spans="13:15">
      <c r="M145" s="308"/>
      <c r="N145" s="308"/>
      <c r="O145" s="308"/>
    </row>
    <row r="146" spans="13:15">
      <c r="M146" s="308"/>
      <c r="N146" s="308"/>
      <c r="O146" s="308"/>
    </row>
    <row r="147" spans="13:15">
      <c r="M147" s="308"/>
      <c r="N147" s="308"/>
      <c r="O147" s="308"/>
    </row>
    <row r="148" spans="13:15">
      <c r="M148" s="308"/>
      <c r="N148" s="308"/>
      <c r="O148" s="308"/>
    </row>
    <row r="149" spans="13:15">
      <c r="M149" s="308"/>
      <c r="N149" s="308"/>
      <c r="O149" s="308"/>
    </row>
    <row r="150" spans="13:15">
      <c r="M150" s="308"/>
      <c r="N150" s="308"/>
      <c r="O150" s="308"/>
    </row>
    <row r="151" spans="13:15">
      <c r="M151" s="308"/>
      <c r="N151" s="308"/>
      <c r="O151" s="308"/>
    </row>
    <row r="152" spans="13:15">
      <c r="M152" s="308"/>
      <c r="N152" s="308"/>
      <c r="O152" s="308"/>
    </row>
    <row r="153" spans="13:15">
      <c r="M153" s="308"/>
      <c r="N153" s="308"/>
      <c r="O153" s="308"/>
    </row>
    <row r="154" spans="13:15">
      <c r="M154" s="308"/>
      <c r="N154" s="308"/>
      <c r="O154" s="308"/>
    </row>
    <row r="155" spans="13:15">
      <c r="M155" s="308"/>
      <c r="N155" s="308"/>
      <c r="O155" s="308"/>
    </row>
    <row r="156" spans="13:15">
      <c r="M156" s="308"/>
      <c r="N156" s="308"/>
      <c r="O156" s="308"/>
    </row>
    <row r="157" spans="13:15">
      <c r="M157" s="308"/>
      <c r="N157" s="308"/>
      <c r="O157" s="308"/>
    </row>
    <row r="158" spans="13:15">
      <c r="M158" s="308"/>
      <c r="N158" s="308"/>
      <c r="O158" s="308"/>
    </row>
    <row r="159" spans="13:15">
      <c r="M159" s="308"/>
      <c r="N159" s="308"/>
      <c r="O159" s="308"/>
    </row>
    <row r="160" spans="13:15">
      <c r="M160" s="308"/>
      <c r="N160" s="308"/>
      <c r="O160" s="308"/>
    </row>
    <row r="161" spans="13:15">
      <c r="M161" s="308"/>
      <c r="N161" s="308"/>
      <c r="O161" s="308"/>
    </row>
    <row r="162" spans="13:15">
      <c r="M162" s="308"/>
      <c r="N162" s="308"/>
      <c r="O162" s="308"/>
    </row>
    <row r="163" spans="13:15">
      <c r="M163" s="308"/>
      <c r="N163" s="308"/>
      <c r="O163" s="308"/>
    </row>
    <row r="164" spans="13:15">
      <c r="M164" s="308"/>
      <c r="N164" s="308"/>
      <c r="O164" s="308"/>
    </row>
    <row r="165" spans="13:15">
      <c r="M165" s="308"/>
      <c r="N165" s="308"/>
      <c r="O165" s="308"/>
    </row>
    <row r="166" spans="13:15">
      <c r="M166" s="308"/>
      <c r="N166" s="308"/>
      <c r="O166" s="308"/>
    </row>
    <row r="167" spans="13:15">
      <c r="M167" s="308"/>
      <c r="N167" s="308"/>
      <c r="O167" s="308"/>
    </row>
    <row r="168" spans="13:15">
      <c r="M168" s="308"/>
      <c r="N168" s="308"/>
      <c r="O168" s="308"/>
    </row>
    <row r="169" spans="13:15">
      <c r="M169" s="308"/>
      <c r="N169" s="308"/>
      <c r="O169" s="308"/>
    </row>
    <row r="170" spans="13:15">
      <c r="M170" s="308"/>
      <c r="N170" s="308"/>
      <c r="O170" s="308"/>
    </row>
    <row r="171" spans="13:15">
      <c r="M171" s="308"/>
      <c r="N171" s="308"/>
      <c r="O171" s="308"/>
    </row>
    <row r="172" spans="13:15">
      <c r="M172" s="308"/>
      <c r="N172" s="308"/>
      <c r="O172" s="308"/>
    </row>
    <row r="173" spans="13:15">
      <c r="M173" s="308"/>
      <c r="N173" s="308"/>
      <c r="O173" s="308"/>
    </row>
    <row r="174" spans="13:15">
      <c r="M174" s="308"/>
      <c r="N174" s="308"/>
      <c r="O174" s="308"/>
    </row>
    <row r="175" spans="13:15">
      <c r="M175" s="308"/>
      <c r="N175" s="308"/>
      <c r="O175" s="308"/>
    </row>
    <row r="176" spans="13:15">
      <c r="M176" s="308"/>
      <c r="N176" s="308"/>
      <c r="O176" s="308"/>
    </row>
    <row r="177" spans="13:15">
      <c r="M177" s="308"/>
      <c r="N177" s="308"/>
      <c r="O177" s="308"/>
    </row>
    <row r="178" spans="13:15">
      <c r="M178" s="308"/>
      <c r="N178" s="308"/>
      <c r="O178" s="308"/>
    </row>
    <row r="179" spans="13:15">
      <c r="M179" s="308"/>
      <c r="N179" s="308"/>
      <c r="O179" s="308"/>
    </row>
    <row r="180" spans="13:15">
      <c r="M180" s="308"/>
      <c r="N180" s="308"/>
      <c r="O180" s="308"/>
    </row>
    <row r="181" spans="13:15">
      <c r="M181" s="308"/>
      <c r="N181" s="308"/>
      <c r="O181" s="308"/>
    </row>
    <row r="182" spans="13:15">
      <c r="M182" s="308"/>
      <c r="N182" s="308"/>
      <c r="O182" s="308"/>
    </row>
    <row r="183" spans="13:15">
      <c r="M183" s="308"/>
      <c r="N183" s="308"/>
      <c r="O183" s="308"/>
    </row>
    <row r="184" spans="13:15">
      <c r="M184" s="308"/>
      <c r="N184" s="308"/>
      <c r="O184" s="308"/>
    </row>
    <row r="185" spans="13:15">
      <c r="M185" s="308"/>
      <c r="N185" s="308"/>
      <c r="O185" s="308"/>
    </row>
    <row r="186" spans="13:15">
      <c r="M186" s="308"/>
      <c r="N186" s="308"/>
      <c r="O186" s="308"/>
    </row>
    <row r="187" spans="13:15">
      <c r="M187" s="308"/>
      <c r="N187" s="308"/>
      <c r="O187" s="308"/>
    </row>
    <row r="188" spans="13:15">
      <c r="M188" s="308"/>
      <c r="N188" s="308"/>
      <c r="O188" s="308"/>
    </row>
    <row r="189" spans="13:15">
      <c r="M189" s="308"/>
      <c r="N189" s="308"/>
      <c r="O189" s="308"/>
    </row>
    <row r="190" spans="13:15">
      <c r="M190" s="308"/>
      <c r="N190" s="308"/>
      <c r="O190" s="308"/>
    </row>
    <row r="191" spans="13:15">
      <c r="M191" s="308"/>
      <c r="N191" s="308"/>
      <c r="O191" s="308"/>
    </row>
    <row r="192" spans="13:15">
      <c r="M192" s="308"/>
      <c r="N192" s="308"/>
      <c r="O192" s="308"/>
    </row>
    <row r="193" spans="13:15">
      <c r="M193" s="308"/>
      <c r="N193" s="308"/>
      <c r="O193" s="308"/>
    </row>
    <row r="194" spans="13:15">
      <c r="M194" s="308"/>
      <c r="N194" s="308"/>
      <c r="O194" s="308"/>
    </row>
    <row r="195" spans="13:15">
      <c r="M195" s="308"/>
      <c r="N195" s="308"/>
      <c r="O195" s="308"/>
    </row>
    <row r="196" spans="13:15">
      <c r="M196" s="308"/>
      <c r="N196" s="308"/>
      <c r="O196" s="308"/>
    </row>
    <row r="197" spans="13:15">
      <c r="M197" s="308"/>
      <c r="N197" s="308"/>
      <c r="O197" s="308"/>
    </row>
    <row r="198" spans="13:15">
      <c r="M198" s="308"/>
      <c r="N198" s="308"/>
      <c r="O198" s="308"/>
    </row>
    <row r="199" spans="13:15">
      <c r="M199" s="308"/>
      <c r="N199" s="308"/>
      <c r="O199" s="308"/>
    </row>
    <row r="200" spans="13:15">
      <c r="M200" s="308"/>
      <c r="N200" s="308"/>
      <c r="O200" s="308"/>
    </row>
    <row r="201" spans="13:15">
      <c r="M201" s="308"/>
      <c r="N201" s="308"/>
      <c r="O201" s="308"/>
    </row>
    <row r="202" spans="13:15">
      <c r="M202" s="308"/>
      <c r="N202" s="308"/>
      <c r="O202" s="308"/>
    </row>
    <row r="203" spans="13:15">
      <c r="M203" s="308"/>
      <c r="N203" s="308"/>
      <c r="O203" s="308"/>
    </row>
    <row r="204" spans="13:15">
      <c r="M204" s="308"/>
      <c r="N204" s="308"/>
      <c r="O204" s="308"/>
    </row>
    <row r="205" spans="13:15">
      <c r="M205" s="308"/>
      <c r="N205" s="308"/>
      <c r="O205" s="308"/>
    </row>
    <row r="206" spans="13:15">
      <c r="M206" s="308"/>
      <c r="N206" s="308"/>
      <c r="O206" s="308"/>
    </row>
    <row r="207" spans="13:15">
      <c r="M207" s="308"/>
      <c r="N207" s="308"/>
      <c r="O207" s="308"/>
    </row>
    <row r="208" spans="13:15">
      <c r="M208" s="308"/>
      <c r="N208" s="308"/>
      <c r="O208" s="308"/>
    </row>
    <row r="209" spans="13:15">
      <c r="M209" s="308"/>
      <c r="N209" s="308"/>
      <c r="O209" s="308"/>
    </row>
    <row r="210" spans="13:15">
      <c r="M210" s="308"/>
      <c r="N210" s="308"/>
      <c r="O210" s="308"/>
    </row>
    <row r="211" spans="13:15">
      <c r="M211" s="308"/>
      <c r="N211" s="308"/>
      <c r="O211" s="308"/>
    </row>
    <row r="212" spans="13:15">
      <c r="M212" s="308"/>
      <c r="N212" s="308"/>
      <c r="O212" s="308"/>
    </row>
    <row r="213" spans="13:15">
      <c r="M213" s="308"/>
      <c r="N213" s="308"/>
      <c r="O213" s="308"/>
    </row>
    <row r="214" spans="13:15">
      <c r="M214" s="308"/>
      <c r="N214" s="308"/>
      <c r="O214" s="308"/>
    </row>
    <row r="215" spans="13:15">
      <c r="M215" s="308"/>
      <c r="N215" s="308"/>
      <c r="O215" s="308"/>
    </row>
    <row r="216" spans="13:15">
      <c r="M216" s="308"/>
      <c r="N216" s="308"/>
      <c r="O216" s="308"/>
    </row>
    <row r="217" spans="13:15">
      <c r="M217" s="308"/>
      <c r="N217" s="308"/>
      <c r="O217" s="308"/>
    </row>
    <row r="218" spans="13:15">
      <c r="M218" s="308"/>
      <c r="N218" s="308"/>
      <c r="O218" s="308"/>
    </row>
    <row r="219" spans="13:15">
      <c r="M219" s="308"/>
      <c r="N219" s="308"/>
      <c r="O219" s="308"/>
    </row>
    <row r="220" spans="13:15">
      <c r="M220" s="308"/>
      <c r="N220" s="308"/>
      <c r="O220" s="308"/>
    </row>
    <row r="221" spans="13:15">
      <c r="M221" s="308"/>
      <c r="N221" s="308"/>
      <c r="O221" s="308"/>
    </row>
    <row r="222" spans="13:15">
      <c r="M222" s="308"/>
      <c r="N222" s="308"/>
      <c r="O222" s="308"/>
    </row>
    <row r="223" spans="13:15">
      <c r="M223" s="308"/>
      <c r="N223" s="308"/>
      <c r="O223" s="308"/>
    </row>
    <row r="224" spans="13:15">
      <c r="M224" s="308"/>
      <c r="N224" s="308"/>
      <c r="O224" s="308"/>
    </row>
    <row r="225" spans="13:15">
      <c r="M225" s="308"/>
      <c r="N225" s="308"/>
      <c r="O225" s="308"/>
    </row>
    <row r="226" spans="13:15">
      <c r="M226" s="308"/>
      <c r="N226" s="308"/>
      <c r="O226" s="308"/>
    </row>
    <row r="227" spans="13:15">
      <c r="M227" s="308"/>
      <c r="N227" s="308"/>
      <c r="O227" s="308"/>
    </row>
    <row r="228" spans="13:15">
      <c r="M228" s="308"/>
      <c r="N228" s="308"/>
      <c r="O228" s="308"/>
    </row>
    <row r="229" spans="13:15">
      <c r="M229" s="308"/>
      <c r="N229" s="308"/>
      <c r="O229" s="308"/>
    </row>
    <row r="230" spans="13:15">
      <c r="M230" s="308"/>
      <c r="N230" s="308"/>
      <c r="O230" s="308"/>
    </row>
    <row r="231" spans="13:15">
      <c r="M231" s="308"/>
      <c r="N231" s="308"/>
      <c r="O231" s="308"/>
    </row>
    <row r="232" spans="13:15">
      <c r="M232" s="308"/>
      <c r="N232" s="308"/>
      <c r="O232" s="308"/>
    </row>
    <row r="233" spans="13:15">
      <c r="M233" s="308"/>
      <c r="N233" s="308"/>
      <c r="O233" s="308"/>
    </row>
    <row r="234" spans="13:15">
      <c r="M234" s="308"/>
      <c r="N234" s="308"/>
      <c r="O234" s="308"/>
    </row>
    <row r="235" spans="13:15">
      <c r="M235" s="308"/>
      <c r="N235" s="308"/>
      <c r="O235" s="308"/>
    </row>
    <row r="236" spans="13:15">
      <c r="M236" s="308"/>
      <c r="N236" s="308"/>
      <c r="O236" s="308"/>
    </row>
    <row r="237" spans="13:15">
      <c r="M237" s="308"/>
      <c r="N237" s="308"/>
      <c r="O237" s="308"/>
    </row>
    <row r="238" spans="13:15">
      <c r="M238" s="308"/>
      <c r="N238" s="308"/>
      <c r="O238" s="308"/>
    </row>
    <row r="239" spans="13:15">
      <c r="M239" s="308"/>
      <c r="N239" s="308"/>
      <c r="O239" s="308"/>
    </row>
    <row r="240" spans="13:15">
      <c r="M240" s="308"/>
      <c r="N240" s="308"/>
      <c r="O240" s="308"/>
    </row>
    <row r="241" spans="13:15">
      <c r="M241" s="308"/>
      <c r="N241" s="308"/>
      <c r="O241" s="308"/>
    </row>
    <row r="242" spans="13:15">
      <c r="M242" s="308"/>
      <c r="N242" s="308"/>
      <c r="O242" s="308"/>
    </row>
    <row r="243" spans="13:15">
      <c r="M243" s="308"/>
      <c r="N243" s="308"/>
      <c r="O243" s="308"/>
    </row>
    <row r="244" spans="13:15">
      <c r="M244" s="308"/>
      <c r="N244" s="308"/>
      <c r="O244" s="308"/>
    </row>
    <row r="245" spans="13:15">
      <c r="M245" s="308"/>
      <c r="N245" s="308"/>
      <c r="O245" s="308"/>
    </row>
    <row r="246" spans="13:15">
      <c r="M246" s="308"/>
      <c r="N246" s="308"/>
      <c r="O246" s="308"/>
    </row>
    <row r="247" spans="13:15">
      <c r="M247" s="308"/>
      <c r="N247" s="308"/>
      <c r="O247" s="308"/>
    </row>
    <row r="248" spans="13:15">
      <c r="M248" s="308"/>
      <c r="N248" s="308"/>
      <c r="O248" s="308"/>
    </row>
    <row r="249" spans="13:15">
      <c r="M249" s="308"/>
      <c r="N249" s="308"/>
      <c r="O249" s="308"/>
    </row>
    <row r="250" spans="13:15">
      <c r="M250" s="308"/>
      <c r="N250" s="308"/>
      <c r="O250" s="308"/>
    </row>
    <row r="251" spans="13:15">
      <c r="M251" s="308"/>
      <c r="N251" s="308"/>
      <c r="O251" s="308"/>
    </row>
    <row r="252" spans="13:15">
      <c r="M252" s="308"/>
      <c r="N252" s="308"/>
      <c r="O252" s="308"/>
    </row>
    <row r="253" spans="13:15">
      <c r="M253" s="308"/>
      <c r="N253" s="308"/>
      <c r="O253" s="308"/>
    </row>
    <row r="254" spans="13:15">
      <c r="M254" s="308"/>
      <c r="N254" s="308"/>
      <c r="O254" s="308"/>
    </row>
    <row r="255" spans="13:15">
      <c r="M255" s="308"/>
      <c r="N255" s="308"/>
      <c r="O255" s="308"/>
    </row>
    <row r="256" spans="13:15">
      <c r="M256" s="308"/>
      <c r="N256" s="308"/>
      <c r="O256" s="308"/>
    </row>
    <row r="257" spans="13:15">
      <c r="M257" s="308"/>
      <c r="N257" s="308"/>
      <c r="O257" s="308"/>
    </row>
    <row r="258" spans="13:15">
      <c r="M258" s="308"/>
      <c r="N258" s="308"/>
      <c r="O258" s="308"/>
    </row>
    <row r="259" spans="13:15">
      <c r="M259" s="308"/>
      <c r="N259" s="308"/>
      <c r="O259" s="308"/>
    </row>
    <row r="260" spans="13:15">
      <c r="M260" s="308"/>
      <c r="N260" s="308"/>
      <c r="O260" s="308"/>
    </row>
    <row r="261" spans="13:15">
      <c r="M261" s="308"/>
      <c r="N261" s="308"/>
      <c r="O261" s="308"/>
    </row>
    <row r="262" spans="13:15">
      <c r="M262" s="308"/>
      <c r="N262" s="308"/>
      <c r="O262" s="308"/>
    </row>
    <row r="263" spans="13:15">
      <c r="M263" s="308"/>
      <c r="N263" s="308"/>
      <c r="O263" s="308"/>
    </row>
    <row r="264" spans="13:15">
      <c r="M264" s="308"/>
      <c r="N264" s="308"/>
      <c r="O264" s="308"/>
    </row>
    <row r="265" spans="13:15">
      <c r="M265" s="308"/>
      <c r="N265" s="308"/>
      <c r="O265" s="308"/>
    </row>
    <row r="266" spans="13:15">
      <c r="M266" s="308"/>
      <c r="N266" s="308"/>
      <c r="O266" s="308"/>
    </row>
    <row r="267" spans="13:15">
      <c r="M267" s="308"/>
      <c r="N267" s="308"/>
      <c r="O267" s="308"/>
    </row>
    <row r="268" spans="13:15">
      <c r="M268" s="308"/>
      <c r="N268" s="308"/>
      <c r="O268" s="308"/>
    </row>
    <row r="269" spans="13:15">
      <c r="M269" s="308"/>
      <c r="N269" s="308"/>
      <c r="O269" s="308"/>
    </row>
    <row r="270" spans="13:15">
      <c r="M270" s="308"/>
      <c r="N270" s="308"/>
      <c r="O270" s="308"/>
    </row>
    <row r="271" spans="13:15">
      <c r="M271" s="308"/>
      <c r="N271" s="308"/>
      <c r="O271" s="308"/>
    </row>
    <row r="272" spans="13:15">
      <c r="M272" s="308"/>
      <c r="N272" s="308"/>
      <c r="O272" s="308"/>
    </row>
    <row r="273" spans="13:15">
      <c r="M273" s="308"/>
      <c r="N273" s="308"/>
      <c r="O273" s="308"/>
    </row>
    <row r="274" spans="13:15">
      <c r="M274" s="308"/>
      <c r="N274" s="308"/>
      <c r="O274" s="308"/>
    </row>
    <row r="275" spans="13:15">
      <c r="M275" s="308"/>
      <c r="N275" s="308"/>
      <c r="O275" s="308"/>
    </row>
    <row r="276" spans="13:15">
      <c r="M276" s="308"/>
      <c r="N276" s="308"/>
      <c r="O276" s="308"/>
    </row>
    <row r="277" spans="13:15">
      <c r="M277" s="308"/>
      <c r="N277" s="308"/>
      <c r="O277" s="308"/>
    </row>
    <row r="278" spans="13:15">
      <c r="M278" s="308"/>
      <c r="N278" s="308"/>
      <c r="O278" s="308"/>
    </row>
    <row r="279" spans="13:15">
      <c r="M279" s="308"/>
      <c r="N279" s="308"/>
      <c r="O279" s="308"/>
    </row>
    <row r="280" spans="13:15">
      <c r="M280" s="308"/>
      <c r="N280" s="308"/>
      <c r="O280" s="308"/>
    </row>
    <row r="281" spans="13:15">
      <c r="M281" s="308"/>
      <c r="N281" s="308"/>
      <c r="O281" s="308"/>
    </row>
    <row r="282" spans="13:15">
      <c r="M282" s="308"/>
      <c r="N282" s="308"/>
      <c r="O282" s="308"/>
    </row>
    <row r="283" spans="13:15">
      <c r="M283" s="308"/>
      <c r="N283" s="308"/>
      <c r="O283" s="308"/>
    </row>
    <row r="284" spans="13:15">
      <c r="M284" s="308"/>
      <c r="N284" s="308"/>
      <c r="O284" s="308"/>
    </row>
    <row r="285" spans="13:15">
      <c r="M285" s="308"/>
      <c r="N285" s="308"/>
      <c r="O285" s="308"/>
    </row>
    <row r="286" spans="13:15">
      <c r="M286" s="893"/>
      <c r="N286" s="893"/>
      <c r="O286" s="893"/>
    </row>
    <row r="287" spans="13:15">
      <c r="M287" s="893"/>
      <c r="N287" s="893"/>
      <c r="O287" s="893"/>
    </row>
    <row r="288" spans="13:15">
      <c r="M288" s="893"/>
      <c r="N288" s="893"/>
      <c r="O288" s="893"/>
    </row>
    <row r="289" spans="13:15">
      <c r="M289" s="308"/>
      <c r="N289" s="308"/>
      <c r="O289" s="308"/>
    </row>
    <row r="290" spans="13:15">
      <c r="M290" s="308"/>
      <c r="N290" s="308"/>
      <c r="O290" s="308"/>
    </row>
    <row r="291" spans="13:15">
      <c r="M291" s="308"/>
      <c r="N291" s="308"/>
      <c r="O291" s="308"/>
    </row>
    <row r="292" spans="13:15">
      <c r="M292" s="308"/>
      <c r="N292" s="308"/>
      <c r="O292" s="308"/>
    </row>
    <row r="293" spans="13:15">
      <c r="M293" s="308"/>
      <c r="N293" s="308"/>
      <c r="O293" s="308"/>
    </row>
    <row r="294" spans="13:15">
      <c r="M294" s="308"/>
      <c r="N294" s="308"/>
      <c r="O294" s="308"/>
    </row>
    <row r="295" spans="13:15">
      <c r="M295" s="308"/>
      <c r="N295" s="308"/>
      <c r="O295" s="308"/>
    </row>
    <row r="296" spans="13:15">
      <c r="M296" s="308"/>
      <c r="N296" s="308"/>
      <c r="O296" s="308"/>
    </row>
    <row r="297" spans="13:15">
      <c r="M297" s="308"/>
      <c r="N297" s="308"/>
      <c r="O297" s="308"/>
    </row>
    <row r="298" spans="13:15">
      <c r="M298" s="308"/>
      <c r="N298" s="308"/>
      <c r="O298" s="308"/>
    </row>
    <row r="299" spans="13:15">
      <c r="M299" s="308"/>
      <c r="N299" s="308"/>
      <c r="O299" s="308"/>
    </row>
    <row r="300" spans="13:15">
      <c r="M300" s="308"/>
      <c r="N300" s="308"/>
      <c r="O300" s="308"/>
    </row>
    <row r="301" spans="13:15">
      <c r="M301" s="308"/>
      <c r="N301" s="308"/>
      <c r="O301" s="308"/>
    </row>
    <row r="302" spans="13:15">
      <c r="M302" s="308"/>
      <c r="N302" s="308"/>
      <c r="O302" s="308"/>
    </row>
    <row r="303" spans="13:15">
      <c r="M303" s="308"/>
      <c r="N303" s="308"/>
      <c r="O303" s="308"/>
    </row>
    <row r="304" spans="13:15">
      <c r="M304" s="308"/>
      <c r="N304" s="308"/>
      <c r="O304" s="308"/>
    </row>
    <row r="305" spans="13:15">
      <c r="M305" s="308"/>
      <c r="N305" s="308"/>
      <c r="O305" s="308"/>
    </row>
    <row r="306" spans="13:15">
      <c r="M306" s="308"/>
      <c r="N306" s="308"/>
      <c r="O306" s="308"/>
    </row>
    <row r="307" spans="13:15">
      <c r="M307" s="308"/>
      <c r="N307" s="308"/>
      <c r="O307" s="308"/>
    </row>
    <row r="308" spans="13:15">
      <c r="M308" s="308"/>
      <c r="N308" s="308"/>
      <c r="O308" s="308"/>
    </row>
    <row r="309" spans="13:15">
      <c r="M309" s="308"/>
      <c r="N309" s="308"/>
      <c r="O309" s="308"/>
    </row>
    <row r="310" spans="13:15">
      <c r="M310" s="308"/>
      <c r="N310" s="308"/>
      <c r="O310" s="308"/>
    </row>
    <row r="311" spans="13:15">
      <c r="M311" s="308"/>
      <c r="N311" s="308"/>
      <c r="O311" s="308"/>
    </row>
    <row r="312" spans="13:15">
      <c r="M312" s="308"/>
      <c r="N312" s="308"/>
      <c r="O312" s="308"/>
    </row>
    <row r="313" spans="13:15">
      <c r="M313" s="308"/>
      <c r="N313" s="308"/>
      <c r="O313" s="308"/>
    </row>
    <row r="314" spans="13:15">
      <c r="M314" s="308"/>
      <c r="N314" s="308"/>
      <c r="O314" s="308"/>
    </row>
    <row r="315" spans="13:15">
      <c r="M315" s="308"/>
      <c r="N315" s="308"/>
      <c r="O315" s="308"/>
    </row>
    <row r="316" spans="13:15">
      <c r="M316" s="308"/>
      <c r="N316" s="308"/>
      <c r="O316" s="308"/>
    </row>
    <row r="317" spans="13:15">
      <c r="M317" s="308"/>
      <c r="N317" s="308"/>
      <c r="O317" s="308"/>
    </row>
    <row r="318" spans="13:15">
      <c r="M318" s="308"/>
      <c r="N318" s="308"/>
      <c r="O318" s="308"/>
    </row>
    <row r="319" spans="13:15">
      <c r="M319" s="308"/>
      <c r="N319" s="308"/>
      <c r="O319" s="308"/>
    </row>
    <row r="320" spans="13:15">
      <c r="M320" s="308"/>
      <c r="N320" s="308"/>
      <c r="O320" s="308"/>
    </row>
    <row r="321" spans="13:15">
      <c r="M321" s="308"/>
      <c r="N321" s="308"/>
      <c r="O321" s="308"/>
    </row>
    <row r="322" spans="13:15">
      <c r="M322" s="308"/>
      <c r="N322" s="308"/>
      <c r="O322" s="308"/>
    </row>
    <row r="323" spans="13:15">
      <c r="M323" s="308"/>
      <c r="N323" s="308"/>
      <c r="O323" s="308"/>
    </row>
    <row r="324" spans="13:15">
      <c r="M324" s="308"/>
      <c r="N324" s="308"/>
      <c r="O324" s="308"/>
    </row>
    <row r="325" spans="13:15">
      <c r="M325" s="308"/>
      <c r="N325" s="308"/>
      <c r="O325" s="308"/>
    </row>
    <row r="326" spans="13:15">
      <c r="M326" s="308"/>
      <c r="N326" s="308"/>
      <c r="O326" s="308"/>
    </row>
    <row r="327" spans="13:15">
      <c r="M327" s="308"/>
      <c r="N327" s="308"/>
      <c r="O327" s="308"/>
    </row>
    <row r="328" spans="13:15">
      <c r="M328" s="308"/>
      <c r="N328" s="308"/>
      <c r="O328" s="308"/>
    </row>
    <row r="329" spans="13:15">
      <c r="M329" s="308"/>
      <c r="N329" s="308"/>
      <c r="O329" s="308"/>
    </row>
    <row r="330" spans="13:15">
      <c r="M330" s="308"/>
      <c r="N330" s="308"/>
      <c r="O330" s="308"/>
    </row>
    <row r="331" spans="13:15">
      <c r="M331" s="308"/>
      <c r="N331" s="308"/>
      <c r="O331" s="308"/>
    </row>
    <row r="332" spans="13:15">
      <c r="M332" s="308"/>
      <c r="N332" s="308"/>
      <c r="O332" s="308"/>
    </row>
    <row r="333" spans="13:15">
      <c r="M333" s="308"/>
      <c r="N333" s="308"/>
      <c r="O333" s="308"/>
    </row>
    <row r="334" spans="13:15">
      <c r="M334" s="308"/>
      <c r="N334" s="308"/>
      <c r="O334" s="308"/>
    </row>
    <row r="335" spans="13:15">
      <c r="M335" s="308"/>
      <c r="N335" s="308"/>
      <c r="O335" s="308"/>
    </row>
    <row r="336" spans="13:15">
      <c r="M336" s="308"/>
      <c r="N336" s="308"/>
      <c r="O336" s="308"/>
    </row>
    <row r="337" spans="13:15">
      <c r="M337" s="308"/>
      <c r="N337" s="308"/>
      <c r="O337" s="308"/>
    </row>
    <row r="338" spans="13:15">
      <c r="M338" s="308"/>
      <c r="N338" s="308"/>
      <c r="O338" s="308"/>
    </row>
    <row r="339" spans="13:15">
      <c r="M339" s="308"/>
      <c r="N339" s="308"/>
      <c r="O339" s="308"/>
    </row>
    <row r="340" spans="13:15">
      <c r="M340" s="308"/>
      <c r="N340" s="308"/>
      <c r="O340" s="308"/>
    </row>
    <row r="341" spans="13:15">
      <c r="M341" s="308"/>
      <c r="N341" s="308"/>
      <c r="O341" s="308"/>
    </row>
    <row r="342" spans="13:15">
      <c r="M342" s="308"/>
      <c r="N342" s="308"/>
      <c r="O342" s="308"/>
    </row>
    <row r="343" spans="13:15">
      <c r="M343" s="308"/>
      <c r="N343" s="308"/>
      <c r="O343" s="308"/>
    </row>
    <row r="344" spans="13:15">
      <c r="M344" s="308"/>
      <c r="N344" s="308"/>
      <c r="O344" s="308"/>
    </row>
    <row r="345" spans="13:15">
      <c r="M345" s="308"/>
      <c r="N345" s="308"/>
      <c r="O345" s="308"/>
    </row>
    <row r="346" spans="13:15">
      <c r="M346" s="308"/>
      <c r="N346" s="308"/>
      <c r="O346" s="308"/>
    </row>
    <row r="347" spans="13:15">
      <c r="M347" s="308"/>
      <c r="N347" s="308"/>
      <c r="O347" s="308"/>
    </row>
    <row r="348" spans="13:15">
      <c r="M348" s="308"/>
      <c r="N348" s="308"/>
      <c r="O348" s="308"/>
    </row>
    <row r="349" spans="13:15">
      <c r="M349" s="308"/>
      <c r="N349" s="308"/>
      <c r="O349" s="308"/>
    </row>
    <row r="350" spans="13:15">
      <c r="M350" s="308"/>
      <c r="N350" s="308"/>
      <c r="O350" s="308"/>
    </row>
    <row r="351" spans="13:15">
      <c r="M351" s="308"/>
      <c r="N351" s="308"/>
      <c r="O351" s="308"/>
    </row>
    <row r="352" spans="13:15">
      <c r="M352" s="308"/>
      <c r="N352" s="308"/>
      <c r="O352" s="308"/>
    </row>
    <row r="353" spans="13:15">
      <c r="M353" s="308"/>
      <c r="N353" s="308"/>
      <c r="O353" s="308"/>
    </row>
    <row r="354" spans="13:15">
      <c r="M354" s="308"/>
      <c r="N354" s="308"/>
      <c r="O354" s="308"/>
    </row>
    <row r="355" spans="13:15">
      <c r="M355" s="308"/>
      <c r="N355" s="308"/>
      <c r="O355" s="308"/>
    </row>
    <row r="356" spans="13:15">
      <c r="M356" s="308"/>
      <c r="N356" s="308"/>
      <c r="O356" s="308"/>
    </row>
    <row r="357" spans="13:15">
      <c r="M357" s="308"/>
      <c r="N357" s="308"/>
      <c r="O357" s="308"/>
    </row>
    <row r="358" spans="13:15">
      <c r="M358" s="308"/>
      <c r="N358" s="308"/>
      <c r="O358" s="308"/>
    </row>
    <row r="359" spans="13:15">
      <c r="M359" s="308"/>
      <c r="N359" s="308"/>
      <c r="O359" s="308"/>
    </row>
    <row r="360" spans="13:15">
      <c r="M360" s="308"/>
      <c r="N360" s="308"/>
      <c r="O360" s="308"/>
    </row>
    <row r="361" spans="13:15">
      <c r="M361" s="308"/>
      <c r="N361" s="308"/>
      <c r="O361" s="308"/>
    </row>
    <row r="362" spans="13:15">
      <c r="M362" s="308"/>
      <c r="N362" s="308"/>
      <c r="O362" s="308"/>
    </row>
    <row r="363" spans="13:15">
      <c r="M363" s="308"/>
      <c r="N363" s="308"/>
      <c r="O363" s="308"/>
    </row>
    <row r="364" spans="13:15">
      <c r="M364" s="308"/>
      <c r="N364" s="308"/>
      <c r="O364" s="308"/>
    </row>
    <row r="365" spans="13:15">
      <c r="M365" s="308"/>
      <c r="N365" s="308"/>
      <c r="O365" s="308"/>
    </row>
    <row r="366" spans="13:15">
      <c r="M366" s="308"/>
      <c r="N366" s="308"/>
      <c r="O366" s="308"/>
    </row>
    <row r="367" spans="13:15">
      <c r="M367" s="308"/>
      <c r="N367" s="308"/>
      <c r="O367" s="308"/>
    </row>
    <row r="368" spans="13:15">
      <c r="M368" s="308"/>
      <c r="N368" s="308"/>
      <c r="O368" s="308"/>
    </row>
    <row r="369" spans="13:15">
      <c r="M369" s="308"/>
      <c r="N369" s="308"/>
      <c r="O369" s="308"/>
    </row>
    <row r="370" spans="13:15">
      <c r="M370" s="308"/>
      <c r="N370" s="308"/>
      <c r="O370" s="308"/>
    </row>
    <row r="371" spans="13:15">
      <c r="M371" s="308"/>
      <c r="N371" s="308"/>
      <c r="O371" s="308"/>
    </row>
    <row r="372" spans="13:15">
      <c r="M372" s="308"/>
      <c r="N372" s="308"/>
      <c r="O372" s="308"/>
    </row>
    <row r="373" spans="13:15">
      <c r="M373" s="308"/>
      <c r="N373" s="308"/>
      <c r="O373" s="308"/>
    </row>
    <row r="374" spans="13:15">
      <c r="M374" s="308"/>
      <c r="N374" s="308"/>
      <c r="O374" s="308"/>
    </row>
    <row r="375" spans="13:15">
      <c r="M375" s="308"/>
      <c r="N375" s="308"/>
      <c r="O375" s="308"/>
    </row>
    <row r="376" spans="13:15">
      <c r="M376" s="308"/>
      <c r="N376" s="308"/>
      <c r="O376" s="308"/>
    </row>
    <row r="377" spans="13:15">
      <c r="M377" s="308"/>
      <c r="N377" s="308"/>
      <c r="O377" s="308"/>
    </row>
    <row r="378" spans="13:15">
      <c r="M378" s="308"/>
      <c r="N378" s="308"/>
      <c r="O378" s="308"/>
    </row>
    <row r="379" spans="13:15">
      <c r="M379" s="308"/>
      <c r="N379" s="308"/>
      <c r="O379" s="308"/>
    </row>
    <row r="380" spans="13:15">
      <c r="M380" s="308"/>
      <c r="N380" s="308"/>
      <c r="O380" s="308"/>
    </row>
    <row r="381" spans="13:15">
      <c r="M381" s="308"/>
      <c r="N381" s="308"/>
      <c r="O381" s="308"/>
    </row>
    <row r="382" spans="13:15">
      <c r="M382" s="308"/>
      <c r="N382" s="308"/>
      <c r="O382" s="308"/>
    </row>
    <row r="383" spans="13:15">
      <c r="M383" s="308"/>
      <c r="N383" s="308"/>
      <c r="O383" s="308"/>
    </row>
    <row r="384" spans="13:15">
      <c r="M384" s="308"/>
      <c r="N384" s="308"/>
      <c r="O384" s="308"/>
    </row>
    <row r="385" spans="13:15">
      <c r="M385" s="308"/>
      <c r="N385" s="308"/>
      <c r="O385" s="308"/>
    </row>
    <row r="386" spans="13:15">
      <c r="M386" s="308"/>
      <c r="N386" s="308"/>
      <c r="O386" s="308"/>
    </row>
    <row r="387" spans="13:15">
      <c r="M387" s="308"/>
      <c r="N387" s="308"/>
      <c r="O387" s="308"/>
    </row>
    <row r="388" spans="13:15">
      <c r="M388" s="308"/>
      <c r="N388" s="308"/>
      <c r="O388" s="308"/>
    </row>
    <row r="389" spans="13:15">
      <c r="M389" s="308"/>
      <c r="N389" s="308"/>
      <c r="O389" s="308"/>
    </row>
    <row r="390" spans="13:15">
      <c r="M390" s="308"/>
      <c r="N390" s="308"/>
      <c r="O390" s="308"/>
    </row>
    <row r="391" spans="13:15">
      <c r="M391" s="308"/>
      <c r="N391" s="308"/>
      <c r="O391" s="308"/>
    </row>
    <row r="392" spans="13:15">
      <c r="M392" s="308"/>
      <c r="N392" s="308"/>
      <c r="O392" s="308"/>
    </row>
    <row r="393" spans="13:15">
      <c r="M393" s="308"/>
      <c r="N393" s="308"/>
      <c r="O393" s="308"/>
    </row>
    <row r="394" spans="13:15">
      <c r="M394" s="308"/>
      <c r="N394" s="308"/>
      <c r="O394" s="308"/>
    </row>
    <row r="395" spans="13:15">
      <c r="M395" s="308"/>
      <c r="N395" s="308"/>
      <c r="O395" s="308"/>
    </row>
    <row r="396" spans="13:15">
      <c r="M396" s="308"/>
      <c r="N396" s="308"/>
      <c r="O396" s="308"/>
    </row>
    <row r="397" spans="13:15">
      <c r="M397" s="308"/>
      <c r="N397" s="308"/>
      <c r="O397" s="308"/>
    </row>
    <row r="398" spans="13:15">
      <c r="M398" s="308"/>
      <c r="N398" s="308"/>
      <c r="O398" s="308"/>
    </row>
    <row r="399" spans="13:15">
      <c r="M399" s="308"/>
      <c r="N399" s="308"/>
      <c r="O399" s="308"/>
    </row>
    <row r="400" spans="13:15">
      <c r="M400" s="308"/>
      <c r="N400" s="308"/>
      <c r="O400" s="308"/>
    </row>
    <row r="401" spans="13:15">
      <c r="M401" s="308"/>
      <c r="N401" s="308"/>
      <c r="O401" s="308"/>
    </row>
    <row r="402" spans="13:15">
      <c r="M402" s="308"/>
      <c r="N402" s="308"/>
      <c r="O402" s="308"/>
    </row>
    <row r="403" spans="13:15">
      <c r="M403" s="308"/>
      <c r="N403" s="308"/>
      <c r="O403" s="308"/>
    </row>
    <row r="404" spans="13:15">
      <c r="M404" s="308"/>
      <c r="N404" s="308"/>
      <c r="O404" s="308"/>
    </row>
  </sheetData>
  <mergeCells count="9">
    <mergeCell ref="B23:I23"/>
    <mergeCell ref="B24:I24"/>
    <mergeCell ref="C33:I35"/>
    <mergeCell ref="B2:I2"/>
    <mergeCell ref="B4:I4"/>
    <mergeCell ref="B14:I14"/>
    <mergeCell ref="B15:I15"/>
    <mergeCell ref="B21:I21"/>
    <mergeCell ref="B22:I22"/>
  </mergeCells>
  <dataValidations disablePrompts="1" count="1">
    <dataValidation type="list" allowBlank="1" showInputMessage="1" showErrorMessage="1" sqref="N4:N105">
      <formula1>"M,F,F&amp;M"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view="pageBreakPreview" zoomScaleNormal="70" zoomScaleSheetLayoutView="100" workbookViewId="0">
      <selection activeCell="E6" sqref="E6"/>
    </sheetView>
  </sheetViews>
  <sheetFormatPr baseColWidth="10" defaultColWidth="10.7109375" defaultRowHeight="15"/>
  <cols>
    <col min="1" max="1" width="12" style="535" bestFit="1" customWidth="1"/>
    <col min="2" max="2" width="73.42578125" style="503" bestFit="1" customWidth="1"/>
    <col min="3" max="3" width="13.85546875" style="536" customWidth="1"/>
    <col min="4" max="4" width="10.7109375" style="537"/>
    <col min="5" max="5" width="10.7109375" style="503"/>
    <col min="6" max="6" width="21.7109375" style="503" customWidth="1"/>
    <col min="7" max="7" width="25.7109375" style="503" customWidth="1"/>
    <col min="8" max="8" width="25.140625" style="503" customWidth="1"/>
    <col min="9" max="9" width="19.5703125" style="546" bestFit="1" customWidth="1"/>
    <col min="10" max="10" width="11.28515625" style="503" bestFit="1" customWidth="1"/>
    <col min="11" max="11" width="15.5703125" style="503" bestFit="1" customWidth="1"/>
    <col min="12" max="16384" width="10.7109375" style="503"/>
  </cols>
  <sheetData>
    <row r="1" spans="1:11" s="468" customFormat="1" ht="6.95" customHeight="1" thickBot="1">
      <c r="A1" s="467"/>
      <c r="C1" s="469"/>
      <c r="D1" s="470"/>
      <c r="I1" s="471"/>
    </row>
    <row r="2" spans="1:11" s="468" customFormat="1" ht="29.85" customHeight="1" thickBot="1">
      <c r="A2" s="472"/>
      <c r="B2" s="473" t="s">
        <v>457</v>
      </c>
      <c r="C2" s="993" t="s">
        <v>88</v>
      </c>
      <c r="D2" s="994"/>
      <c r="E2" s="474" t="s">
        <v>458</v>
      </c>
      <c r="F2" s="475"/>
      <c r="G2" s="475"/>
      <c r="H2" s="475"/>
      <c r="I2" s="476"/>
    </row>
    <row r="3" spans="1:11" s="468" customFormat="1" ht="6.95" customHeight="1" thickBot="1">
      <c r="A3" s="467"/>
      <c r="C3" s="469"/>
      <c r="D3" s="470"/>
      <c r="I3" s="471"/>
    </row>
    <row r="4" spans="1:11" s="481" customFormat="1" ht="16.5" thickBot="1">
      <c r="A4" s="477"/>
      <c r="B4" s="478" t="s">
        <v>459</v>
      </c>
      <c r="C4" s="478"/>
      <c r="D4" s="478"/>
      <c r="E4" s="478"/>
      <c r="F4" s="478"/>
      <c r="G4" s="478"/>
      <c r="H4" s="478"/>
      <c r="I4" s="479"/>
      <c r="J4" s="480"/>
    </row>
    <row r="5" spans="1:11" s="468" customFormat="1" ht="6.95" customHeight="1" thickBot="1">
      <c r="A5" s="467"/>
      <c r="C5" s="469"/>
      <c r="D5" s="470"/>
      <c r="I5" s="471"/>
    </row>
    <row r="6" spans="1:11" s="481" customFormat="1" ht="90.75" thickBot="1">
      <c r="A6" s="482" t="s">
        <v>2</v>
      </c>
      <c r="B6" s="483" t="s">
        <v>460</v>
      </c>
      <c r="C6" s="484" t="s">
        <v>3</v>
      </c>
      <c r="D6" s="484" t="s">
        <v>201</v>
      </c>
      <c r="E6" s="485" t="s">
        <v>760</v>
      </c>
      <c r="F6" s="485" t="s">
        <v>461</v>
      </c>
      <c r="G6" s="485" t="s">
        <v>90</v>
      </c>
      <c r="H6" s="485" t="s">
        <v>91</v>
      </c>
      <c r="I6" s="1031" t="s">
        <v>759</v>
      </c>
      <c r="J6" s="480"/>
    </row>
    <row r="7" spans="1:11" s="468" customFormat="1" ht="6.95" customHeight="1" thickBot="1">
      <c r="A7" s="467"/>
      <c r="C7" s="486"/>
      <c r="D7" s="470"/>
      <c r="I7" s="471"/>
    </row>
    <row r="8" spans="1:11" s="493" customFormat="1" ht="15.75">
      <c r="A8" s="487">
        <v>1</v>
      </c>
      <c r="B8" s="488" t="s">
        <v>463</v>
      </c>
      <c r="C8" s="489"/>
      <c r="D8" s="490"/>
      <c r="E8" s="491"/>
      <c r="F8" s="491"/>
      <c r="G8" s="491"/>
      <c r="H8" s="491"/>
      <c r="I8" s="492"/>
    </row>
    <row r="9" spans="1:11">
      <c r="A9" s="494" t="s">
        <v>464</v>
      </c>
      <c r="B9" s="495" t="s">
        <v>465</v>
      </c>
      <c r="C9" s="496" t="s">
        <v>296</v>
      </c>
      <c r="D9" s="497">
        <v>1</v>
      </c>
      <c r="E9" s="498"/>
      <c r="F9" s="499"/>
      <c r="G9" s="499"/>
      <c r="H9" s="499"/>
      <c r="I9" s="500">
        <f>D9*E9</f>
        <v>0</v>
      </c>
      <c r="J9" s="501"/>
      <c r="K9" s="502"/>
    </row>
    <row r="10" spans="1:11" ht="15.75" thickBot="1">
      <c r="A10" s="504" t="s">
        <v>466</v>
      </c>
      <c r="B10" s="505" t="s">
        <v>467</v>
      </c>
      <c r="C10" s="506" t="s">
        <v>296</v>
      </c>
      <c r="D10" s="507">
        <v>1</v>
      </c>
      <c r="E10" s="508"/>
      <c r="F10" s="499"/>
      <c r="G10" s="499"/>
      <c r="H10" s="499"/>
      <c r="I10" s="500">
        <f>D10*E10</f>
        <v>0</v>
      </c>
      <c r="J10" s="502"/>
      <c r="K10" s="502"/>
    </row>
    <row r="11" spans="1:11" s="493" customFormat="1" ht="15.75">
      <c r="A11" s="487">
        <v>2</v>
      </c>
      <c r="B11" s="488" t="s">
        <v>468</v>
      </c>
      <c r="C11" s="489"/>
      <c r="D11" s="490"/>
      <c r="E11" s="491"/>
      <c r="F11" s="491"/>
      <c r="G11" s="491"/>
      <c r="H11" s="491"/>
      <c r="I11" s="492"/>
    </row>
    <row r="12" spans="1:11">
      <c r="A12" s="509" t="s">
        <v>95</v>
      </c>
      <c r="B12" s="510" t="s">
        <v>469</v>
      </c>
      <c r="C12" s="511"/>
      <c r="D12" s="512"/>
      <c r="E12" s="510"/>
      <c r="F12" s="510"/>
      <c r="G12" s="510"/>
      <c r="H12" s="510"/>
      <c r="I12" s="513"/>
    </row>
    <row r="13" spans="1:11" s="502" customFormat="1" ht="12.75">
      <c r="A13" s="514"/>
      <c r="B13" s="515" t="s">
        <v>470</v>
      </c>
      <c r="C13" s="516"/>
      <c r="D13" s="517"/>
      <c r="E13" s="518"/>
      <c r="F13" s="518"/>
      <c r="G13" s="518"/>
      <c r="H13" s="518"/>
      <c r="I13" s="519"/>
    </row>
    <row r="14" spans="1:11" s="502" customFormat="1" ht="12.75">
      <c r="A14" s="520"/>
      <c r="B14" s="521" t="s">
        <v>471</v>
      </c>
      <c r="C14" s="522" t="s">
        <v>296</v>
      </c>
      <c r="D14" s="523">
        <v>1</v>
      </c>
      <c r="E14" s="524"/>
      <c r="F14" s="524"/>
      <c r="G14" s="524"/>
      <c r="H14" s="524"/>
      <c r="I14" s="525">
        <f>D14*E14</f>
        <v>0</v>
      </c>
    </row>
    <row r="15" spans="1:11" s="502" customFormat="1" ht="12.75">
      <c r="A15" s="514"/>
      <c r="B15" s="515" t="s">
        <v>472</v>
      </c>
      <c r="C15" s="516"/>
      <c r="D15" s="517"/>
      <c r="E15" s="518"/>
      <c r="F15" s="518"/>
      <c r="G15" s="518"/>
      <c r="H15" s="518"/>
      <c r="I15" s="519"/>
    </row>
    <row r="16" spans="1:11" s="502" customFormat="1" ht="12.75">
      <c r="A16" s="520"/>
      <c r="B16" s="526" t="s">
        <v>473</v>
      </c>
      <c r="C16" s="527" t="s">
        <v>32</v>
      </c>
      <c r="D16" s="528">
        <v>33</v>
      </c>
      <c r="E16" s="529"/>
      <c r="F16" s="529"/>
      <c r="G16" s="529"/>
      <c r="H16" s="529"/>
      <c r="I16" s="525">
        <f>D16*E16</f>
        <v>0</v>
      </c>
      <c r="J16" s="501"/>
    </row>
    <row r="17" spans="1:11" s="502" customFormat="1" ht="12.75">
      <c r="A17" s="520"/>
      <c r="B17" s="526" t="s">
        <v>474</v>
      </c>
      <c r="C17" s="527" t="s">
        <v>32</v>
      </c>
      <c r="D17" s="528">
        <v>33</v>
      </c>
      <c r="E17" s="529"/>
      <c r="F17" s="529"/>
      <c r="G17" s="529"/>
      <c r="H17" s="529"/>
      <c r="I17" s="525">
        <f>D17*E17</f>
        <v>0</v>
      </c>
    </row>
    <row r="18" spans="1:11" s="502" customFormat="1" ht="12.75">
      <c r="A18" s="514"/>
      <c r="B18" s="515" t="s">
        <v>475</v>
      </c>
      <c r="C18" s="516"/>
      <c r="D18" s="517"/>
      <c r="E18" s="518"/>
      <c r="F18" s="518"/>
      <c r="G18" s="518"/>
      <c r="H18" s="518"/>
      <c r="I18" s="519"/>
    </row>
    <row r="19" spans="1:11" s="502" customFormat="1" ht="12.75">
      <c r="A19" s="520"/>
      <c r="B19" s="526" t="s">
        <v>476</v>
      </c>
      <c r="C19" s="527" t="s">
        <v>477</v>
      </c>
      <c r="D19" s="528">
        <v>38</v>
      </c>
      <c r="E19" s="530"/>
      <c r="F19" s="530"/>
      <c r="G19" s="530"/>
      <c r="H19" s="530"/>
      <c r="I19" s="525">
        <f>D19*E19</f>
        <v>0</v>
      </c>
    </row>
    <row r="20" spans="1:11" s="502" customFormat="1" ht="12.75">
      <c r="A20" s="520"/>
      <c r="B20" s="526" t="s">
        <v>478</v>
      </c>
      <c r="C20" s="527" t="s">
        <v>477</v>
      </c>
      <c r="D20" s="528">
        <v>31</v>
      </c>
      <c r="E20" s="530"/>
      <c r="F20" s="530"/>
      <c r="G20" s="530"/>
      <c r="H20" s="530"/>
      <c r="I20" s="525">
        <f>D20*E20</f>
        <v>0</v>
      </c>
    </row>
    <row r="21" spans="1:11" s="502" customFormat="1" ht="12.75">
      <c r="A21" s="520"/>
      <c r="B21" s="526" t="s">
        <v>479</v>
      </c>
      <c r="C21" s="527" t="s">
        <v>477</v>
      </c>
      <c r="D21" s="528">
        <v>35</v>
      </c>
      <c r="E21" s="530"/>
      <c r="F21" s="530"/>
      <c r="G21" s="530"/>
      <c r="H21" s="530"/>
      <c r="I21" s="525">
        <f>D21*E21</f>
        <v>0</v>
      </c>
      <c r="K21" s="501"/>
    </row>
    <row r="22" spans="1:11" s="502" customFormat="1" ht="12.75">
      <c r="A22" s="514"/>
      <c r="B22" s="515" t="s">
        <v>480</v>
      </c>
      <c r="C22" s="516"/>
      <c r="D22" s="517"/>
      <c r="E22" s="518"/>
      <c r="F22" s="518"/>
      <c r="G22" s="518"/>
      <c r="H22" s="518"/>
      <c r="I22" s="519"/>
    </row>
    <row r="23" spans="1:11" s="502" customFormat="1" ht="12.75">
      <c r="A23" s="520"/>
      <c r="B23" s="526" t="s">
        <v>481</v>
      </c>
      <c r="C23" s="527" t="s">
        <v>230</v>
      </c>
      <c r="D23" s="523">
        <v>8</v>
      </c>
      <c r="E23" s="530"/>
      <c r="F23" s="530"/>
      <c r="G23" s="530"/>
      <c r="H23" s="530"/>
      <c r="I23" s="525">
        <f>D23*E23</f>
        <v>0</v>
      </c>
    </row>
    <row r="24" spans="1:11" s="502" customFormat="1" ht="12.75">
      <c r="A24" s="520"/>
      <c r="B24" s="526"/>
      <c r="C24" s="527"/>
      <c r="D24" s="528"/>
      <c r="E24" s="529"/>
      <c r="F24" s="529"/>
      <c r="G24" s="529"/>
      <c r="H24" s="529"/>
      <c r="I24" s="531"/>
    </row>
    <row r="25" spans="1:11" s="502" customFormat="1" ht="12.75">
      <c r="A25" s="520"/>
      <c r="B25" s="526"/>
      <c r="C25" s="527"/>
      <c r="D25" s="528"/>
      <c r="E25" s="529"/>
      <c r="F25" s="529"/>
      <c r="G25" s="529"/>
      <c r="H25" s="529"/>
      <c r="I25" s="531"/>
    </row>
    <row r="26" spans="1:11" ht="15.75" thickBot="1">
      <c r="A26" s="504" t="s">
        <v>482</v>
      </c>
      <c r="B26" s="505" t="s">
        <v>483</v>
      </c>
      <c r="C26" s="532" t="s">
        <v>477</v>
      </c>
      <c r="D26" s="533">
        <v>25</v>
      </c>
      <c r="E26" s="534"/>
      <c r="F26" s="534"/>
      <c r="G26" s="534"/>
      <c r="H26" s="534"/>
      <c r="I26" s="534">
        <f>D26*E26</f>
        <v>0</v>
      </c>
    </row>
    <row r="28" spans="1:11" ht="15.75" thickBot="1">
      <c r="I28" s="538"/>
    </row>
    <row r="29" spans="1:11" ht="21.75" thickBot="1">
      <c r="A29" s="539"/>
      <c r="B29" s="540" t="s">
        <v>484</v>
      </c>
      <c r="C29" s="541"/>
      <c r="D29" s="542"/>
      <c r="E29" s="543"/>
      <c r="F29" s="543"/>
      <c r="G29" s="543"/>
      <c r="H29" s="543"/>
      <c r="I29" s="544">
        <f>SUM(I9:I26)</f>
        <v>0</v>
      </c>
      <c r="J29" s="493"/>
    </row>
    <row r="32" spans="1:11">
      <c r="B32" s="545"/>
    </row>
    <row r="42" spans="9:9">
      <c r="I42" s="538"/>
    </row>
  </sheetData>
  <mergeCells count="1">
    <mergeCell ref="C2:D2"/>
  </mergeCells>
  <dataValidations count="1">
    <dataValidation type="list" allowBlank="1" showInputMessage="1" showErrorMessage="1" sqref="B9">
      <formula1>"Installation de chantier (avec emprise totalement ou partiellement sur voirie), Installation de chantier (dans l'emprise du site)"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300" verticalDpi="300" r:id="rId1"/>
  <headerFooter>
    <oddHeader>&amp;LUniversité de Strasbourg&amp;CAppel à projet de mécénat de compétences</oddHeader>
    <oddFooter>&amp;LRestauration de la Serre de Bary&amp;C&amp;A&amp;R&amp;P/&amp;N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9"/>
  <sheetViews>
    <sheetView showGridLines="0" showZeros="0" view="pageBreakPreview" zoomScaleNormal="100" zoomScaleSheetLayoutView="100" workbookViewId="0">
      <selection activeCell="L2" sqref="L2"/>
    </sheetView>
  </sheetViews>
  <sheetFormatPr baseColWidth="10" defaultColWidth="11.42578125" defaultRowHeight="12.75"/>
  <cols>
    <col min="1" max="1" width="4.85546875" style="156" bestFit="1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9" style="158" customWidth="1"/>
    <col min="10" max="10" width="11" style="159" customWidth="1"/>
    <col min="11" max="11" width="12.5703125" style="160" customWidth="1"/>
    <col min="12" max="12" width="9" style="161" customWidth="1"/>
    <col min="13" max="13" width="23.5703125" style="397" customWidth="1"/>
    <col min="14" max="14" width="30" style="397" customWidth="1"/>
    <col min="15" max="15" width="25.85546875" style="397" customWidth="1"/>
    <col min="16" max="16" width="12" style="163" customWidth="1"/>
    <col min="17" max="16384" width="11.42578125" style="164"/>
  </cols>
  <sheetData>
    <row r="1" spans="1:17" ht="58.5" customHeight="1" thickBot="1">
      <c r="A1" s="547"/>
      <c r="B1" s="548"/>
      <c r="C1" s="549"/>
      <c r="D1" s="549"/>
      <c r="E1" s="549"/>
      <c r="F1" s="549"/>
      <c r="G1" s="549"/>
      <c r="H1" s="549"/>
      <c r="I1" s="549"/>
      <c r="J1" s="550"/>
      <c r="K1" s="173"/>
      <c r="L1" s="444"/>
      <c r="M1" s="551"/>
      <c r="N1" s="551"/>
      <c r="O1" s="551"/>
      <c r="P1" s="552"/>
    </row>
    <row r="2" spans="1:17" s="170" customFormat="1" ht="93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6" t="s">
        <v>3</v>
      </c>
      <c r="K2" s="167" t="s">
        <v>201</v>
      </c>
      <c r="L2" s="837" t="s">
        <v>760</v>
      </c>
      <c r="M2" s="169" t="s">
        <v>92</v>
      </c>
      <c r="N2" s="169" t="s">
        <v>90</v>
      </c>
      <c r="O2" s="169" t="s">
        <v>91</v>
      </c>
      <c r="P2" s="838" t="s">
        <v>759</v>
      </c>
    </row>
    <row r="3" spans="1:17" s="170" customFormat="1" ht="11.45" customHeight="1">
      <c r="A3" s="379"/>
      <c r="B3" s="585"/>
      <c r="C3" s="173"/>
      <c r="D3" s="173"/>
      <c r="E3" s="173"/>
      <c r="F3" s="173"/>
      <c r="G3" s="173"/>
      <c r="H3" s="173"/>
      <c r="I3" s="173"/>
      <c r="J3" s="174"/>
      <c r="K3" s="175"/>
      <c r="L3" s="422"/>
      <c r="M3" s="254"/>
      <c r="N3" s="255"/>
      <c r="O3" s="590"/>
      <c r="P3" s="587"/>
    </row>
    <row r="4" spans="1:17" s="170" customFormat="1" ht="41.45" customHeight="1">
      <c r="A4" s="381"/>
      <c r="B4" s="1004" t="s">
        <v>485</v>
      </c>
      <c r="C4" s="982"/>
      <c r="D4" s="982"/>
      <c r="E4" s="982"/>
      <c r="F4" s="982"/>
      <c r="G4" s="982"/>
      <c r="H4" s="982"/>
      <c r="I4" s="983"/>
      <c r="J4" s="180"/>
      <c r="K4" s="555"/>
      <c r="L4" s="586"/>
      <c r="M4" s="284"/>
      <c r="N4" s="178"/>
      <c r="O4" s="591"/>
      <c r="P4" s="588"/>
      <c r="Q4" s="185"/>
    </row>
    <row r="5" spans="1:17" ht="31.15" customHeight="1">
      <c r="A5" s="381"/>
      <c r="B5" s="423"/>
      <c r="C5" s="188"/>
      <c r="D5" s="188"/>
      <c r="E5" s="188"/>
      <c r="F5" s="188"/>
      <c r="G5" s="188"/>
      <c r="H5" s="188"/>
      <c r="I5" s="188"/>
      <c r="J5" s="200"/>
      <c r="K5" s="200"/>
      <c r="L5" s="280"/>
      <c r="M5" s="284"/>
      <c r="N5" s="178"/>
      <c r="O5" s="294"/>
      <c r="P5" s="589"/>
    </row>
    <row r="6" spans="1:17" s="208" customFormat="1" ht="16.149999999999999" customHeight="1">
      <c r="A6" s="381" t="str">
        <f>IF(J6="","",MAX(A$3:A5)+1)</f>
        <v/>
      </c>
      <c r="B6" s="424" t="s">
        <v>486</v>
      </c>
      <c r="C6" s="194"/>
      <c r="D6" s="194"/>
      <c r="E6" s="194"/>
      <c r="F6" s="194"/>
      <c r="G6" s="194"/>
      <c r="H6" s="194"/>
      <c r="I6" s="195"/>
      <c r="J6" s="200"/>
      <c r="K6" s="200"/>
      <c r="L6" s="280"/>
      <c r="M6" s="284"/>
      <c r="N6" s="178"/>
      <c r="O6" s="294"/>
      <c r="P6" s="589"/>
    </row>
    <row r="7" spans="1:17" s="208" customFormat="1" ht="16.149999999999999" customHeight="1">
      <c r="A7" s="381" t="str">
        <f>IF(J7="","",MAX(A$3:A6)+1)</f>
        <v/>
      </c>
      <c r="B7" s="557"/>
      <c r="C7" s="194"/>
      <c r="D7" s="194"/>
      <c r="E7" s="194"/>
      <c r="F7" s="194"/>
      <c r="G7" s="194"/>
      <c r="H7" s="194"/>
      <c r="I7" s="195"/>
      <c r="J7" s="200"/>
      <c r="K7" s="200"/>
      <c r="L7" s="280"/>
      <c r="M7" s="284"/>
      <c r="N7" s="178"/>
      <c r="O7" s="294"/>
      <c r="P7" s="589"/>
    </row>
    <row r="8" spans="1:17" s="208" customFormat="1" ht="16.149999999999999" customHeight="1">
      <c r="A8" s="381" t="str">
        <f>IF(J8="","",MAX(A$3:A7)+1)</f>
        <v/>
      </c>
      <c r="B8" s="558" t="s">
        <v>487</v>
      </c>
      <c r="C8" s="194"/>
      <c r="D8" s="194"/>
      <c r="E8" s="194"/>
      <c r="F8" s="194"/>
      <c r="G8" s="194"/>
      <c r="H8" s="194"/>
      <c r="I8" s="195"/>
      <c r="J8" s="200"/>
      <c r="K8" s="200"/>
      <c r="L8" s="280"/>
      <c r="M8" s="284"/>
      <c r="N8" s="178"/>
      <c r="O8" s="294"/>
      <c r="P8" s="589"/>
    </row>
    <row r="9" spans="1:17" s="208" customFormat="1" ht="16.149999999999999" customHeight="1">
      <c r="A9" s="381">
        <f>IF(J9="","",MAX(A$3:A8)+1)</f>
        <v>1</v>
      </c>
      <c r="B9" s="559" t="s">
        <v>488</v>
      </c>
      <c r="C9" s="194"/>
      <c r="D9" s="194"/>
      <c r="E9" s="194"/>
      <c r="F9" s="194"/>
      <c r="G9" s="194"/>
      <c r="H9" s="194"/>
      <c r="I9" s="195"/>
      <c r="J9" s="200" t="s">
        <v>206</v>
      </c>
      <c r="K9" s="200">
        <v>1</v>
      </c>
      <c r="L9" s="280"/>
      <c r="M9" s="284"/>
      <c r="N9" s="178"/>
      <c r="O9" s="294"/>
      <c r="P9" s="589">
        <f>+L9*K9</f>
        <v>0</v>
      </c>
    </row>
    <row r="10" spans="1:17" s="208" customFormat="1" ht="16.149999999999999" customHeight="1">
      <c r="A10" s="381">
        <f>IF(J10="","",MAX(A$3:A9)+1)</f>
        <v>2</v>
      </c>
      <c r="B10" s="559" t="s">
        <v>489</v>
      </c>
      <c r="C10" s="194"/>
      <c r="D10" s="194"/>
      <c r="E10" s="194"/>
      <c r="F10" s="194"/>
      <c r="G10" s="194"/>
      <c r="H10" s="194"/>
      <c r="I10" s="195"/>
      <c r="J10" s="200" t="s">
        <v>206</v>
      </c>
      <c r="K10" s="200">
        <v>1</v>
      </c>
      <c r="L10" s="280"/>
      <c r="M10" s="284"/>
      <c r="N10" s="178"/>
      <c r="O10" s="294"/>
      <c r="P10" s="589">
        <f t="shared" ref="P10:P17" si="0">+L10*K10</f>
        <v>0</v>
      </c>
    </row>
    <row r="11" spans="1:17" s="208" customFormat="1" ht="16.149999999999999" customHeight="1">
      <c r="A11" s="381">
        <f>IF(J11="","",MAX(A$3:A10)+1)</f>
        <v>3</v>
      </c>
      <c r="B11" s="559" t="s">
        <v>490</v>
      </c>
      <c r="C11" s="194"/>
      <c r="D11" s="194"/>
      <c r="E11" s="194"/>
      <c r="F11" s="194"/>
      <c r="G11" s="194"/>
      <c r="H11" s="194"/>
      <c r="I11" s="195"/>
      <c r="J11" s="200" t="s">
        <v>206</v>
      </c>
      <c r="K11" s="200">
        <v>1</v>
      </c>
      <c r="L11" s="280"/>
      <c r="M11" s="281"/>
      <c r="N11" s="178"/>
      <c r="O11" s="282"/>
      <c r="P11" s="589">
        <f t="shared" si="0"/>
        <v>0</v>
      </c>
    </row>
    <row r="12" spans="1:17" s="208" customFormat="1" ht="16.149999999999999" customHeight="1">
      <c r="A12" s="381" t="str">
        <f>IF(J12="","",MAX(A$3:A11)+1)</f>
        <v/>
      </c>
      <c r="B12" s="557"/>
      <c r="C12" s="194"/>
      <c r="D12" s="194"/>
      <c r="E12" s="194"/>
      <c r="F12" s="194"/>
      <c r="G12" s="194"/>
      <c r="H12" s="194"/>
      <c r="I12" s="195"/>
      <c r="J12" s="200"/>
      <c r="K12" s="200"/>
      <c r="L12" s="280"/>
      <c r="M12" s="284"/>
      <c r="N12" s="178"/>
      <c r="O12" s="294"/>
      <c r="P12" s="589">
        <f t="shared" si="0"/>
        <v>0</v>
      </c>
    </row>
    <row r="13" spans="1:17" s="208" customFormat="1" ht="16.149999999999999" customHeight="1">
      <c r="A13" s="381" t="str">
        <f>IF(J13="","",MAX(A$3:A12)+1)</f>
        <v/>
      </c>
      <c r="B13" s="558" t="s">
        <v>491</v>
      </c>
      <c r="C13" s="194"/>
      <c r="D13" s="194"/>
      <c r="E13" s="194"/>
      <c r="F13" s="194"/>
      <c r="G13" s="194"/>
      <c r="H13" s="194"/>
      <c r="I13" s="195"/>
      <c r="J13" s="200"/>
      <c r="K13" s="200"/>
      <c r="L13" s="280"/>
      <c r="M13" s="284"/>
      <c r="N13" s="178"/>
      <c r="O13" s="294"/>
      <c r="P13" s="589">
        <f t="shared" si="0"/>
        <v>0</v>
      </c>
    </row>
    <row r="14" spans="1:17" s="208" customFormat="1" ht="16.149999999999999" customHeight="1">
      <c r="A14" s="381" t="str">
        <f>IF(J14="","",MAX(A$3:A13)+1)</f>
        <v/>
      </c>
      <c r="B14" s="560" t="s">
        <v>492</v>
      </c>
      <c r="C14" s="194"/>
      <c r="D14" s="194"/>
      <c r="E14" s="194"/>
      <c r="F14" s="194"/>
      <c r="G14" s="194"/>
      <c r="H14" s="194"/>
      <c r="I14" s="561"/>
      <c r="J14" s="200"/>
      <c r="K14" s="200"/>
      <c r="L14" s="280"/>
      <c r="M14" s="284"/>
      <c r="N14" s="178"/>
      <c r="O14" s="294"/>
      <c r="P14" s="589">
        <f t="shared" si="0"/>
        <v>0</v>
      </c>
    </row>
    <row r="15" spans="1:17" s="208" customFormat="1" ht="16.149999999999999" customHeight="1">
      <c r="A15" s="381">
        <f>IF(J15="","",MAX(A$3:A14)+1)</f>
        <v>4</v>
      </c>
      <c r="B15" s="562" t="s">
        <v>208</v>
      </c>
      <c r="C15" s="194"/>
      <c r="D15" s="194"/>
      <c r="E15" s="194"/>
      <c r="F15" s="194"/>
      <c r="G15" s="194"/>
      <c r="H15" s="194"/>
      <c r="I15" s="561" t="s">
        <v>493</v>
      </c>
      <c r="J15" s="200" t="s">
        <v>206</v>
      </c>
      <c r="K15" s="200">
        <v>1</v>
      </c>
      <c r="L15" s="280"/>
      <c r="M15" s="281"/>
      <c r="N15" s="178"/>
      <c r="O15" s="282"/>
      <c r="P15" s="589">
        <f t="shared" si="0"/>
        <v>0</v>
      </c>
    </row>
    <row r="16" spans="1:17" s="208" customFormat="1" ht="16.149999999999999" customHeight="1">
      <c r="A16" s="381">
        <f>IF(J16="","",MAX(A$3:A15)+1)</f>
        <v>5</v>
      </c>
      <c r="B16" s="562" t="s">
        <v>494</v>
      </c>
      <c r="C16" s="194"/>
      <c r="D16" s="194"/>
      <c r="E16" s="194"/>
      <c r="F16" s="194"/>
      <c r="G16" s="194"/>
      <c r="H16" s="194"/>
      <c r="I16" s="195"/>
      <c r="J16" s="200" t="s">
        <v>206</v>
      </c>
      <c r="K16" s="200">
        <v>1</v>
      </c>
      <c r="L16" s="280"/>
      <c r="M16" s="281"/>
      <c r="N16" s="178"/>
      <c r="O16" s="282"/>
      <c r="P16" s="589">
        <f t="shared" si="0"/>
        <v>0</v>
      </c>
    </row>
    <row r="17" spans="1:23" s="208" customFormat="1" ht="16.149999999999999" customHeight="1">
      <c r="A17" s="381">
        <f>IF(J17="","",MAX(A$3:A16)+1)</f>
        <v>6</v>
      </c>
      <c r="B17" s="562" t="s">
        <v>211</v>
      </c>
      <c r="C17" s="194"/>
      <c r="D17" s="194"/>
      <c r="E17" s="194"/>
      <c r="F17" s="194"/>
      <c r="G17" s="194"/>
      <c r="H17" s="194"/>
      <c r="I17" s="195"/>
      <c r="J17" s="200" t="s">
        <v>206</v>
      </c>
      <c r="K17" s="200">
        <v>1</v>
      </c>
      <c r="L17" s="280"/>
      <c r="M17" s="281"/>
      <c r="N17" s="178"/>
      <c r="O17" s="282"/>
      <c r="P17" s="589">
        <f t="shared" si="0"/>
        <v>0</v>
      </c>
    </row>
    <row r="18" spans="1:23" s="208" customFormat="1" ht="7.15" customHeight="1">
      <c r="A18" s="381"/>
      <c r="B18" s="562"/>
      <c r="C18" s="194"/>
      <c r="D18" s="194"/>
      <c r="E18" s="194"/>
      <c r="F18" s="194"/>
      <c r="G18" s="194"/>
      <c r="H18" s="194"/>
      <c r="I18" s="195"/>
      <c r="J18" s="200"/>
      <c r="K18" s="200"/>
      <c r="L18" s="280"/>
      <c r="M18" s="281"/>
      <c r="N18" s="178"/>
      <c r="O18" s="282"/>
      <c r="P18" s="589"/>
    </row>
    <row r="19" spans="1:23" s="208" customFormat="1" ht="25.9" customHeight="1">
      <c r="A19" s="381"/>
      <c r="B19" s="1005" t="s">
        <v>495</v>
      </c>
      <c r="C19" s="1006"/>
      <c r="D19" s="1006"/>
      <c r="E19" s="1006"/>
      <c r="F19" s="1006"/>
      <c r="G19" s="1006"/>
      <c r="H19" s="1006"/>
      <c r="I19" s="1007"/>
      <c r="J19" s="200"/>
      <c r="K19" s="200"/>
      <c r="L19" s="280"/>
      <c r="M19" s="281"/>
      <c r="N19" s="178"/>
      <c r="O19" s="282"/>
      <c r="P19" s="589"/>
    </row>
    <row r="20" spans="1:23" s="208" customFormat="1" ht="16.149999999999999" customHeight="1">
      <c r="A20" s="381" t="str">
        <f>IF(J20="","",MAX(A$3:A17)+1)</f>
        <v/>
      </c>
      <c r="B20" s="557"/>
      <c r="C20" s="194"/>
      <c r="D20" s="194"/>
      <c r="E20" s="194"/>
      <c r="F20" s="194"/>
      <c r="G20" s="194"/>
      <c r="H20" s="194"/>
      <c r="I20" s="195"/>
      <c r="J20" s="200"/>
      <c r="K20" s="200"/>
      <c r="L20" s="280"/>
      <c r="M20" s="284"/>
      <c r="N20" s="178"/>
      <c r="O20" s="294"/>
      <c r="P20" s="589"/>
    </row>
    <row r="21" spans="1:23" s="208" customFormat="1" ht="16.149999999999999" customHeight="1">
      <c r="A21" s="381" t="str">
        <f>IF(J21="","",MAX(A$3:A20)+1)</f>
        <v/>
      </c>
      <c r="B21" s="558" t="s">
        <v>496</v>
      </c>
      <c r="C21" s="194"/>
      <c r="D21" s="194"/>
      <c r="E21" s="194"/>
      <c r="F21" s="194"/>
      <c r="G21" s="194"/>
      <c r="H21" s="194"/>
      <c r="I21" s="195"/>
      <c r="J21" s="200"/>
      <c r="K21" s="200"/>
      <c r="L21" s="280"/>
      <c r="M21" s="281"/>
      <c r="N21" s="178"/>
      <c r="O21" s="294"/>
      <c r="P21" s="589"/>
    </row>
    <row r="22" spans="1:23" s="208" customFormat="1" ht="22.9" customHeight="1">
      <c r="A22" s="381">
        <f>IF(J22="","",MAX(A$3:A21)+1)</f>
        <v>7</v>
      </c>
      <c r="B22" s="563" t="s">
        <v>497</v>
      </c>
      <c r="C22" s="564"/>
      <c r="D22" s="564"/>
      <c r="E22" s="564"/>
      <c r="F22" s="565" t="s">
        <v>498</v>
      </c>
      <c r="G22" s="564"/>
      <c r="H22" s="564"/>
      <c r="I22" s="566"/>
      <c r="J22" s="200" t="s">
        <v>206</v>
      </c>
      <c r="K22" s="200">
        <v>1</v>
      </c>
      <c r="L22" s="280"/>
      <c r="M22" s="281"/>
      <c r="N22" s="178"/>
      <c r="O22" s="294"/>
      <c r="P22" s="589">
        <f>+L22*K22</f>
        <v>0</v>
      </c>
    </row>
    <row r="23" spans="1:23" s="208" customFormat="1" ht="36.6" customHeight="1">
      <c r="A23" s="381">
        <f>IF(J23="","",MAX(A$3:A22)+1)</f>
        <v>8</v>
      </c>
      <c r="B23" s="995" t="s">
        <v>499</v>
      </c>
      <c r="C23" s="996"/>
      <c r="D23" s="996"/>
      <c r="E23" s="996"/>
      <c r="F23" s="996"/>
      <c r="G23" s="996"/>
      <c r="H23" s="996"/>
      <c r="I23" s="997"/>
      <c r="J23" s="200" t="s">
        <v>206</v>
      </c>
      <c r="K23" s="200">
        <v>1</v>
      </c>
      <c r="L23" s="280"/>
      <c r="M23" s="281"/>
      <c r="N23" s="178"/>
      <c r="O23" s="294"/>
      <c r="P23" s="589">
        <f>+L23*K23</f>
        <v>0</v>
      </c>
    </row>
    <row r="24" spans="1:23" s="208" customFormat="1" ht="26.45" customHeight="1">
      <c r="A24" s="381">
        <f>IF(J24="","",MAX(A$3:A23)+1)</f>
        <v>9</v>
      </c>
      <c r="B24" s="995" t="s">
        <v>500</v>
      </c>
      <c r="C24" s="996"/>
      <c r="D24" s="996"/>
      <c r="E24" s="996"/>
      <c r="F24" s="996"/>
      <c r="G24" s="996"/>
      <c r="H24" s="996"/>
      <c r="I24" s="997"/>
      <c r="J24" s="200" t="s">
        <v>206</v>
      </c>
      <c r="K24" s="200">
        <v>1</v>
      </c>
      <c r="L24" s="280"/>
      <c r="M24" s="284"/>
      <c r="N24" s="178"/>
      <c r="O24" s="294"/>
      <c r="P24" s="589">
        <f>+L24*K24</f>
        <v>0</v>
      </c>
    </row>
    <row r="25" spans="1:23" s="208" customFormat="1" ht="18" customHeight="1">
      <c r="A25" s="381">
        <f>IF(J25="","",MAX(A$3:A24)+1)</f>
        <v>10</v>
      </c>
      <c r="B25" s="995" t="s">
        <v>501</v>
      </c>
      <c r="C25" s="996"/>
      <c r="D25" s="996"/>
      <c r="E25" s="996"/>
      <c r="F25" s="996"/>
      <c r="G25" s="996"/>
      <c r="H25" s="996"/>
      <c r="I25" s="997"/>
      <c r="J25" s="200" t="s">
        <v>206</v>
      </c>
      <c r="K25" s="200">
        <v>1</v>
      </c>
      <c r="L25" s="280"/>
      <c r="M25" s="284"/>
      <c r="N25" s="178"/>
      <c r="O25" s="294"/>
      <c r="P25" s="589">
        <f>+L25*K25</f>
        <v>0</v>
      </c>
    </row>
    <row r="26" spans="1:23" s="208" customFormat="1" ht="16.149999999999999" customHeight="1">
      <c r="A26" s="381" t="str">
        <f>IF(J26="","",MAX(A$3:A25)+1)</f>
        <v/>
      </c>
      <c r="B26" s="557"/>
      <c r="C26" s="194"/>
      <c r="D26" s="194"/>
      <c r="E26" s="194"/>
      <c r="F26" s="194"/>
      <c r="G26" s="194"/>
      <c r="H26" s="194"/>
      <c r="I26" s="195"/>
      <c r="J26" s="200"/>
      <c r="K26" s="200"/>
      <c r="L26" s="280"/>
      <c r="M26" s="284"/>
      <c r="N26" s="178"/>
      <c r="O26" s="294"/>
      <c r="P26" s="589">
        <f t="shared" ref="P26:P29" si="1">+L26*K26</f>
        <v>0</v>
      </c>
    </row>
    <row r="27" spans="1:23" s="208" customFormat="1" ht="16.149999999999999" customHeight="1">
      <c r="A27" s="381" t="str">
        <f>IF(J27="","",MAX(A$3:A26)+1)</f>
        <v/>
      </c>
      <c r="B27" s="558" t="s">
        <v>502</v>
      </c>
      <c r="C27" s="194"/>
      <c r="D27" s="194"/>
      <c r="E27" s="194"/>
      <c r="F27" s="194"/>
      <c r="G27" s="194"/>
      <c r="H27" s="194"/>
      <c r="I27" s="195"/>
      <c r="J27" s="200"/>
      <c r="K27" s="200"/>
      <c r="L27" s="280"/>
      <c r="M27" s="284"/>
      <c r="N27" s="178"/>
      <c r="O27" s="294"/>
      <c r="P27" s="589">
        <f t="shared" si="1"/>
        <v>0</v>
      </c>
      <c r="W27" s="567"/>
    </row>
    <row r="28" spans="1:23" s="208" customFormat="1" ht="17.45" customHeight="1">
      <c r="A28" s="381">
        <f>IF(J28="","",MAX(A$3:A27)+1)</f>
        <v>11</v>
      </c>
      <c r="B28" s="995" t="s">
        <v>503</v>
      </c>
      <c r="C28" s="996"/>
      <c r="D28" s="996"/>
      <c r="E28" s="996"/>
      <c r="F28" s="996"/>
      <c r="G28" s="996"/>
      <c r="H28" s="996"/>
      <c r="I28" s="997"/>
      <c r="J28" s="200" t="s">
        <v>224</v>
      </c>
      <c r="K28" s="230">
        <v>175</v>
      </c>
      <c r="L28" s="280"/>
      <c r="M28" s="284"/>
      <c r="N28" s="178"/>
      <c r="O28" s="294"/>
      <c r="P28" s="589">
        <f t="shared" si="1"/>
        <v>0</v>
      </c>
      <c r="W28" s="567"/>
    </row>
    <row r="29" spans="1:23" s="208" customFormat="1" ht="17.45" customHeight="1">
      <c r="A29" s="381">
        <f>IF(J29="","",MAX(A$3:A28)+1)</f>
        <v>12</v>
      </c>
      <c r="B29" s="995" t="s">
        <v>504</v>
      </c>
      <c r="C29" s="996"/>
      <c r="D29" s="996"/>
      <c r="E29" s="996"/>
      <c r="F29" s="996"/>
      <c r="G29" s="996"/>
      <c r="H29" s="996"/>
      <c r="I29" s="997"/>
      <c r="J29" s="200" t="s">
        <v>224</v>
      </c>
      <c r="K29" s="230">
        <v>175</v>
      </c>
      <c r="L29" s="280"/>
      <c r="M29" s="284"/>
      <c r="N29" s="178"/>
      <c r="O29" s="294"/>
      <c r="P29" s="589">
        <f t="shared" si="1"/>
        <v>0</v>
      </c>
      <c r="S29" s="160"/>
      <c r="W29" s="567"/>
    </row>
    <row r="30" spans="1:23" s="160" customFormat="1" ht="16.149999999999999" customHeight="1">
      <c r="A30" s="381" t="str">
        <f>IF(J30="","",MAX(A$3:A29)+1)</f>
        <v/>
      </c>
      <c r="B30" s="386"/>
      <c r="C30" s="194"/>
      <c r="D30" s="194"/>
      <c r="E30" s="194"/>
      <c r="F30" s="194"/>
      <c r="G30" s="194"/>
      <c r="H30" s="194"/>
      <c r="I30" s="195"/>
      <c r="J30" s="200"/>
      <c r="K30" s="200"/>
      <c r="L30" s="280"/>
      <c r="M30" s="284"/>
      <c r="N30" s="178"/>
      <c r="O30" s="294"/>
      <c r="P30" s="589"/>
      <c r="W30" s="567"/>
    </row>
    <row r="31" spans="1:23" ht="6" customHeight="1" thickBot="1">
      <c r="A31" s="389"/>
      <c r="B31" s="593"/>
      <c r="C31" s="243"/>
      <c r="D31" s="243"/>
      <c r="E31" s="243"/>
      <c r="F31" s="243"/>
      <c r="G31" s="243"/>
      <c r="H31" s="243"/>
      <c r="I31" s="243"/>
      <c r="J31" s="245"/>
      <c r="K31" s="594"/>
      <c r="L31" s="392"/>
      <c r="M31" s="264"/>
      <c r="N31" s="265"/>
      <c r="O31" s="592"/>
      <c r="P31" s="595"/>
    </row>
    <row r="32" spans="1:23" ht="6" customHeight="1" thickBot="1">
      <c r="A32" s="442"/>
      <c r="B32" s="400"/>
      <c r="C32" s="401"/>
      <c r="D32" s="401"/>
      <c r="E32" s="401"/>
      <c r="F32" s="401"/>
      <c r="G32" s="401"/>
      <c r="H32" s="401"/>
      <c r="I32" s="401"/>
      <c r="J32" s="402"/>
      <c r="K32" s="194"/>
      <c r="L32" s="403"/>
      <c r="M32" s="177"/>
      <c r="N32" s="178"/>
      <c r="O32" s="178"/>
      <c r="P32" s="441"/>
    </row>
    <row r="33" spans="1:17" ht="20.45" customHeight="1">
      <c r="A33" s="442"/>
      <c r="B33" s="400"/>
      <c r="C33" s="998" t="s">
        <v>421</v>
      </c>
      <c r="D33" s="999"/>
      <c r="E33" s="999"/>
      <c r="F33" s="999"/>
      <c r="G33" s="999"/>
      <c r="H33" s="999"/>
      <c r="I33" s="999"/>
      <c r="J33" s="568"/>
      <c r="K33" s="568" t="s">
        <v>422</v>
      </c>
      <c r="L33" s="569"/>
      <c r="M33" s="570"/>
      <c r="N33" s="571"/>
      <c r="O33" s="571"/>
      <c r="P33" s="572">
        <f>SUM(P3:P31)</f>
        <v>0</v>
      </c>
      <c r="Q33" s="170"/>
    </row>
    <row r="34" spans="1:17" ht="20.45" customHeight="1">
      <c r="A34" s="442"/>
      <c r="B34" s="400"/>
      <c r="C34" s="1000"/>
      <c r="D34" s="1001"/>
      <c r="E34" s="1001"/>
      <c r="F34" s="1001"/>
      <c r="G34" s="1001"/>
      <c r="H34" s="1001"/>
      <c r="I34" s="1001"/>
      <c r="J34" s="573"/>
      <c r="K34" s="573" t="s">
        <v>423</v>
      </c>
      <c r="L34" s="574"/>
      <c r="M34" s="575"/>
      <c r="N34" s="576"/>
      <c r="O34" s="576"/>
      <c r="P34" s="577">
        <f>0.2*P33</f>
        <v>0</v>
      </c>
    </row>
    <row r="35" spans="1:17" ht="20.45" customHeight="1" thickBot="1">
      <c r="A35" s="462"/>
      <c r="B35" s="463"/>
      <c r="C35" s="1002"/>
      <c r="D35" s="1003"/>
      <c r="E35" s="1003"/>
      <c r="F35" s="1003"/>
      <c r="G35" s="1003"/>
      <c r="H35" s="1003"/>
      <c r="I35" s="1003"/>
      <c r="J35" s="578"/>
      <c r="K35" s="578" t="s">
        <v>424</v>
      </c>
      <c r="L35" s="579"/>
      <c r="M35" s="580"/>
      <c r="N35" s="581"/>
      <c r="O35" s="581"/>
      <c r="P35" s="582">
        <f>+P34+P33</f>
        <v>0</v>
      </c>
    </row>
    <row r="36" spans="1:17" ht="18">
      <c r="A36" s="399"/>
      <c r="B36" s="400"/>
      <c r="C36" s="401"/>
      <c r="D36" s="401"/>
      <c r="E36" s="401"/>
      <c r="F36" s="401"/>
      <c r="G36" s="401"/>
      <c r="H36" s="401"/>
      <c r="I36" s="401"/>
      <c r="J36" s="402"/>
      <c r="K36" s="194"/>
      <c r="L36" s="403"/>
      <c r="M36" s="177"/>
      <c r="N36" s="178"/>
      <c r="O36" s="178"/>
      <c r="P36" s="404"/>
    </row>
    <row r="37" spans="1:17" ht="18">
      <c r="A37" s="399"/>
      <c r="B37" s="400"/>
      <c r="C37" s="401"/>
      <c r="D37" s="401"/>
      <c r="E37" s="401"/>
      <c r="F37" s="401"/>
      <c r="G37" s="401"/>
      <c r="H37" s="401"/>
      <c r="I37" s="401"/>
      <c r="J37" s="402"/>
      <c r="K37" s="194"/>
      <c r="L37" s="403"/>
      <c r="M37" s="177"/>
      <c r="N37" s="178"/>
      <c r="O37" s="178"/>
      <c r="P37" s="404"/>
    </row>
    <row r="38" spans="1:17" ht="18">
      <c r="A38" s="399"/>
      <c r="B38" s="400"/>
      <c r="C38" s="401"/>
      <c r="D38" s="401"/>
      <c r="E38" s="401"/>
      <c r="F38" s="401"/>
      <c r="G38" s="401"/>
      <c r="H38" s="401"/>
      <c r="I38" s="401"/>
      <c r="J38" s="402"/>
      <c r="K38" s="194"/>
      <c r="L38" s="403"/>
      <c r="M38" s="177"/>
      <c r="N38" s="178"/>
      <c r="O38" s="178"/>
      <c r="P38" s="404"/>
    </row>
    <row r="39" spans="1:17" ht="18">
      <c r="A39" s="399"/>
      <c r="B39" s="400"/>
      <c r="C39" s="401"/>
      <c r="D39" s="401"/>
      <c r="E39" s="401"/>
      <c r="F39" s="401"/>
      <c r="G39" s="401"/>
      <c r="H39" s="401"/>
      <c r="I39" s="401"/>
      <c r="J39" s="402"/>
      <c r="K39" s="194"/>
      <c r="L39" s="403"/>
      <c r="M39" s="177"/>
      <c r="N39" s="178"/>
      <c r="O39" s="178"/>
      <c r="P39" s="404"/>
    </row>
    <row r="40" spans="1:17" ht="18">
      <c r="A40" s="399"/>
      <c r="B40" s="400"/>
      <c r="C40" s="401"/>
      <c r="D40" s="401"/>
      <c r="E40" s="401"/>
      <c r="F40" s="401"/>
      <c r="G40" s="401"/>
      <c r="H40" s="401"/>
      <c r="I40" s="401"/>
      <c r="J40" s="402"/>
      <c r="K40" s="194"/>
      <c r="L40" s="403"/>
      <c r="M40" s="177"/>
      <c r="N40" s="178"/>
      <c r="O40" s="178"/>
      <c r="P40" s="404"/>
      <c r="Q40" s="170"/>
    </row>
    <row r="41" spans="1:17" ht="18">
      <c r="M41" s="177"/>
      <c r="N41" s="178"/>
      <c r="O41" s="178"/>
      <c r="Q41" s="584"/>
    </row>
    <row r="42" spans="1:17" ht="18">
      <c r="M42" s="177"/>
      <c r="N42" s="178"/>
      <c r="O42" s="178"/>
    </row>
    <row r="43" spans="1:17" ht="18">
      <c r="M43" s="177"/>
      <c r="N43" s="178"/>
      <c r="O43" s="178"/>
    </row>
    <row r="44" spans="1:17" ht="18">
      <c r="M44" s="177"/>
      <c r="N44" s="178"/>
      <c r="O44" s="178"/>
    </row>
    <row r="45" spans="1:17" ht="18">
      <c r="M45" s="177"/>
      <c r="N45" s="178"/>
      <c r="O45" s="219"/>
    </row>
    <row r="46" spans="1:17" ht="18">
      <c r="M46" s="177"/>
      <c r="N46" s="178"/>
      <c r="O46" s="178"/>
    </row>
    <row r="47" spans="1:17" ht="18">
      <c r="M47" s="177"/>
      <c r="N47" s="178"/>
      <c r="O47" s="178"/>
    </row>
    <row r="48" spans="1:17" ht="18">
      <c r="M48" s="177"/>
      <c r="N48" s="178"/>
      <c r="O48" s="178"/>
    </row>
    <row r="49" spans="13:15" ht="18">
      <c r="M49" s="177"/>
      <c r="N49" s="178"/>
      <c r="O49" s="178"/>
    </row>
    <row r="50" spans="13:15" ht="18">
      <c r="M50" s="177"/>
      <c r="N50" s="178"/>
      <c r="O50" s="178"/>
    </row>
    <row r="51" spans="13:15" ht="18">
      <c r="M51" s="177"/>
      <c r="N51" s="178"/>
      <c r="O51" s="178"/>
    </row>
    <row r="52" spans="13:15" ht="18">
      <c r="M52" s="177"/>
      <c r="N52" s="178"/>
      <c r="O52" s="178"/>
    </row>
    <row r="53" spans="13:15" ht="18">
      <c r="M53" s="177"/>
      <c r="N53" s="178"/>
      <c r="O53" s="178"/>
    </row>
    <row r="54" spans="13:15" ht="18">
      <c r="M54" s="177"/>
      <c r="N54" s="178"/>
      <c r="O54" s="178"/>
    </row>
    <row r="55" spans="13:15" ht="18">
      <c r="M55" s="177"/>
      <c r="N55" s="178"/>
      <c r="O55" s="178"/>
    </row>
    <row r="56" spans="13:15" ht="18">
      <c r="M56" s="177"/>
      <c r="N56" s="178"/>
      <c r="O56" s="178"/>
    </row>
    <row r="57" spans="13:15" ht="18">
      <c r="M57" s="177"/>
      <c r="N57" s="178"/>
      <c r="O57" s="178"/>
    </row>
    <row r="58" spans="13:15" ht="18">
      <c r="M58" s="177"/>
      <c r="N58" s="178"/>
      <c r="O58" s="178"/>
    </row>
    <row r="59" spans="13:15" ht="18">
      <c r="M59" s="177"/>
      <c r="N59" s="178"/>
      <c r="O59" s="178"/>
    </row>
    <row r="60" spans="13:15" ht="18">
      <c r="M60" s="177"/>
      <c r="N60" s="178"/>
      <c r="O60" s="178"/>
    </row>
    <row r="61" spans="13:15" ht="18">
      <c r="M61" s="177"/>
      <c r="N61" s="178"/>
      <c r="O61" s="178"/>
    </row>
    <row r="62" spans="13:15" ht="18">
      <c r="M62" s="177"/>
      <c r="N62" s="178"/>
      <c r="O62" s="178"/>
    </row>
    <row r="63" spans="13:15" ht="18">
      <c r="M63" s="177"/>
      <c r="N63" s="178"/>
      <c r="O63" s="178"/>
    </row>
    <row r="64" spans="13:15" ht="18">
      <c r="M64" s="210"/>
      <c r="N64" s="178"/>
      <c r="O64" s="211"/>
    </row>
    <row r="65" spans="13:15" ht="18">
      <c r="M65" s="210"/>
      <c r="N65" s="178"/>
      <c r="O65" s="211"/>
    </row>
    <row r="66" spans="13:15" ht="18">
      <c r="M66" s="210"/>
      <c r="N66" s="178"/>
      <c r="O66" s="211"/>
    </row>
    <row r="67" spans="13:15" ht="18">
      <c r="M67" s="210"/>
      <c r="N67" s="178"/>
      <c r="O67" s="211"/>
    </row>
    <row r="68" spans="13:15" ht="18">
      <c r="M68" s="210"/>
      <c r="N68" s="178"/>
      <c r="O68" s="211"/>
    </row>
    <row r="69" spans="13:15" ht="18">
      <c r="M69" s="210"/>
      <c r="N69" s="178"/>
      <c r="O69" s="211"/>
    </row>
    <row r="70" spans="13:15" ht="18">
      <c r="M70" s="210"/>
      <c r="N70" s="178"/>
      <c r="O70" s="211"/>
    </row>
    <row r="71" spans="13:15" ht="18">
      <c r="M71" s="210"/>
      <c r="N71" s="178"/>
      <c r="O71" s="211"/>
    </row>
    <row r="72" spans="13:15" ht="18">
      <c r="M72" s="210"/>
      <c r="N72" s="178"/>
      <c r="O72" s="211"/>
    </row>
    <row r="73" spans="13:15" ht="18">
      <c r="M73" s="210"/>
      <c r="N73" s="178"/>
      <c r="O73" s="211"/>
    </row>
    <row r="74" spans="13:15" ht="18">
      <c r="M74" s="210"/>
      <c r="N74" s="178"/>
      <c r="O74" s="211"/>
    </row>
    <row r="75" spans="13:15" ht="18">
      <c r="M75" s="210"/>
      <c r="N75" s="178"/>
      <c r="O75" s="211"/>
    </row>
    <row r="76" spans="13:15" ht="18">
      <c r="M76" s="210"/>
      <c r="N76" s="178"/>
      <c r="O76" s="211"/>
    </row>
    <row r="77" spans="13:15" ht="18">
      <c r="M77" s="210"/>
      <c r="N77" s="178"/>
      <c r="O77" s="211"/>
    </row>
    <row r="78" spans="13:15" ht="18">
      <c r="M78" s="210"/>
      <c r="N78" s="178"/>
      <c r="O78" s="211"/>
    </row>
    <row r="79" spans="13:15" ht="18">
      <c r="M79" s="210"/>
      <c r="N79" s="178"/>
      <c r="O79" s="211"/>
    </row>
    <row r="80" spans="13:15" ht="18">
      <c r="M80" s="210"/>
      <c r="N80" s="178"/>
      <c r="O80" s="211"/>
    </row>
    <row r="81" spans="13:15" ht="18">
      <c r="M81" s="210"/>
      <c r="N81" s="178"/>
      <c r="O81" s="211"/>
    </row>
    <row r="82" spans="13:15" ht="18">
      <c r="M82" s="210"/>
      <c r="N82" s="178"/>
      <c r="O82" s="211"/>
    </row>
    <row r="83" spans="13:15" ht="18">
      <c r="M83" s="210"/>
      <c r="N83" s="178"/>
      <c r="O83" s="211"/>
    </row>
    <row r="84" spans="13:15" ht="18">
      <c r="M84" s="210"/>
      <c r="N84" s="178"/>
      <c r="O84" s="211"/>
    </row>
    <row r="85" spans="13:15" ht="18">
      <c r="M85" s="210"/>
      <c r="N85" s="178"/>
      <c r="O85" s="211"/>
    </row>
    <row r="86" spans="13:15" ht="18">
      <c r="M86" s="210"/>
      <c r="N86" s="178"/>
      <c r="O86" s="211"/>
    </row>
    <row r="87" spans="13:15" ht="18">
      <c r="M87" s="239"/>
      <c r="N87" s="240"/>
      <c r="O87" s="241"/>
    </row>
    <row r="88" spans="13:15" ht="18.75" thickBot="1">
      <c r="M88" s="239"/>
      <c r="N88" s="240"/>
      <c r="O88" s="241"/>
    </row>
    <row r="89" spans="13:15" ht="18">
      <c r="M89" s="254"/>
      <c r="N89" s="255"/>
      <c r="O89" s="255"/>
    </row>
    <row r="90" spans="13:15" ht="18.75" thickBot="1">
      <c r="M90" s="264"/>
      <c r="N90" s="265"/>
      <c r="O90" s="266"/>
    </row>
    <row r="91" spans="13:15" ht="18">
      <c r="M91" s="275"/>
      <c r="N91" s="255"/>
      <c r="O91" s="276"/>
    </row>
    <row r="92" spans="13:15" ht="18">
      <c r="M92" s="281"/>
      <c r="N92" s="178"/>
      <c r="O92" s="282"/>
    </row>
    <row r="93" spans="13:15" ht="18">
      <c r="M93" s="284"/>
      <c r="N93" s="178"/>
      <c r="O93" s="282"/>
    </row>
    <row r="94" spans="13:15" ht="18">
      <c r="M94" s="284"/>
      <c r="N94" s="178"/>
      <c r="O94" s="282"/>
    </row>
    <row r="95" spans="13:15" ht="18">
      <c r="M95" s="281"/>
      <c r="N95" s="178"/>
      <c r="O95" s="282"/>
    </row>
    <row r="96" spans="13:15" ht="18">
      <c r="M96" s="281"/>
      <c r="N96" s="178"/>
      <c r="O96" s="282"/>
    </row>
    <row r="97" spans="13:15" ht="18">
      <c r="M97" s="284"/>
      <c r="N97" s="178"/>
      <c r="O97" s="282"/>
    </row>
    <row r="98" spans="13:15" ht="18">
      <c r="M98" s="284"/>
      <c r="N98" s="178"/>
      <c r="O98" s="282"/>
    </row>
    <row r="99" spans="13:15" ht="18">
      <c r="M99" s="284"/>
      <c r="N99" s="178"/>
      <c r="O99" s="282"/>
    </row>
    <row r="100" spans="13:15" ht="18">
      <c r="M100" s="289"/>
      <c r="N100" s="240"/>
      <c r="O100" s="290"/>
    </row>
    <row r="101" spans="13:15" ht="18">
      <c r="M101" s="291"/>
      <c r="N101" s="240"/>
      <c r="O101" s="282"/>
    </row>
    <row r="102" spans="13:15" ht="18">
      <c r="M102" s="292"/>
      <c r="N102" s="240"/>
      <c r="O102" s="282"/>
    </row>
    <row r="103" spans="13:15" ht="18">
      <c r="M103" s="292"/>
      <c r="N103" s="240"/>
      <c r="O103" s="282"/>
    </row>
    <row r="104" spans="13:15" ht="18">
      <c r="M104" s="284"/>
      <c r="N104" s="178"/>
      <c r="O104" s="282"/>
    </row>
    <row r="105" spans="13:15" ht="18">
      <c r="M105" s="281"/>
      <c r="N105" s="178"/>
      <c r="O105" s="282"/>
    </row>
    <row r="106" spans="13:15" ht="18">
      <c r="M106" s="281"/>
      <c r="N106" s="178"/>
      <c r="O106" s="282"/>
    </row>
    <row r="107" spans="13:15" ht="18">
      <c r="M107" s="284"/>
      <c r="N107" s="178"/>
      <c r="O107" s="290"/>
    </row>
    <row r="108" spans="13:15" ht="18">
      <c r="M108" s="281"/>
      <c r="N108" s="178"/>
      <c r="O108" s="294"/>
    </row>
    <row r="109" spans="13:15" ht="18">
      <c r="M109" s="281"/>
      <c r="N109" s="178"/>
      <c r="O109" s="294"/>
    </row>
    <row r="110" spans="13:15" ht="18">
      <c r="M110" s="281"/>
      <c r="N110" s="178"/>
      <c r="O110" s="294"/>
    </row>
    <row r="111" spans="13:15" ht="18">
      <c r="M111" s="281"/>
      <c r="N111" s="178"/>
      <c r="O111" s="294"/>
    </row>
    <row r="112" spans="13:15" ht="18">
      <c r="M112" s="281"/>
      <c r="N112" s="178"/>
      <c r="O112" s="294"/>
    </row>
    <row r="113" spans="13:15" ht="18">
      <c r="M113" s="281"/>
      <c r="N113" s="178"/>
      <c r="O113" s="294"/>
    </row>
    <row r="114" spans="13:15" ht="18">
      <c r="M114" s="281"/>
      <c r="N114" s="178"/>
      <c r="O114" s="294"/>
    </row>
    <row r="115" spans="13:15" ht="18">
      <c r="M115" s="281"/>
      <c r="N115" s="178"/>
      <c r="O115" s="294"/>
    </row>
    <row r="116" spans="13:15" ht="18">
      <c r="M116" s="281"/>
      <c r="N116" s="178"/>
      <c r="O116" s="294"/>
    </row>
    <row r="117" spans="13:15" ht="18">
      <c r="M117" s="281"/>
      <c r="N117" s="178"/>
      <c r="O117" s="294"/>
    </row>
    <row r="118" spans="13:15" ht="18">
      <c r="M118" s="281"/>
      <c r="N118" s="178"/>
      <c r="O118" s="294"/>
    </row>
    <row r="119" spans="13:15" ht="18">
      <c r="M119" s="281"/>
      <c r="N119" s="178"/>
      <c r="O119" s="294"/>
    </row>
    <row r="120" spans="13:15" ht="18">
      <c r="M120" s="281"/>
      <c r="N120" s="178"/>
      <c r="O120" s="294"/>
    </row>
    <row r="121" spans="13:15" ht="18">
      <c r="M121" s="281"/>
      <c r="N121" s="178"/>
      <c r="O121" s="294"/>
    </row>
    <row r="122" spans="13:15" ht="18">
      <c r="M122" s="281"/>
      <c r="N122" s="178"/>
      <c r="O122" s="294"/>
    </row>
    <row r="123" spans="13:15" ht="18">
      <c r="M123" s="281"/>
      <c r="N123" s="178"/>
      <c r="O123" s="282"/>
    </row>
    <row r="124" spans="13:15" ht="18">
      <c r="M124" s="289"/>
      <c r="N124" s="240"/>
      <c r="O124" s="290"/>
    </row>
    <row r="125" spans="13:15" ht="16.5">
      <c r="M125" s="289"/>
      <c r="N125" s="241"/>
      <c r="O125" s="290"/>
    </row>
    <row r="126" spans="13:15" ht="14.25">
      <c r="M126" s="292"/>
      <c r="N126" s="296"/>
      <c r="O126" s="297"/>
    </row>
    <row r="127" spans="13:15" ht="14.25">
      <c r="M127" s="292"/>
      <c r="N127" s="296"/>
      <c r="O127" s="297"/>
    </row>
    <row r="128" spans="13:15" ht="14.25">
      <c r="M128" s="292"/>
      <c r="N128" s="296"/>
      <c r="O128" s="297"/>
    </row>
    <row r="129" spans="13:15" ht="18.75" thickBot="1">
      <c r="M129" s="299"/>
      <c r="N129" s="300"/>
      <c r="O129" s="301"/>
    </row>
    <row r="130" spans="13:15" ht="18">
      <c r="M130" s="303"/>
      <c r="N130" s="304"/>
      <c r="O130" s="305"/>
    </row>
    <row r="131" spans="13:15" ht="18">
      <c r="M131" s="307"/>
      <c r="N131" s="308"/>
      <c r="O131" s="309"/>
    </row>
    <row r="132" spans="13:15" ht="18">
      <c r="M132" s="310"/>
      <c r="N132" s="308"/>
      <c r="O132" s="309"/>
    </row>
    <row r="133" spans="13:15" ht="18">
      <c r="M133" s="307"/>
      <c r="N133" s="313"/>
      <c r="O133" s="314"/>
    </row>
    <row r="134" spans="13:15">
      <c r="M134" s="315"/>
      <c r="N134" s="308"/>
      <c r="O134" s="309"/>
    </row>
    <row r="135" spans="13:15">
      <c r="M135" s="315"/>
      <c r="N135" s="308"/>
      <c r="O135" s="309"/>
    </row>
    <row r="136" spans="13:15">
      <c r="M136" s="315"/>
      <c r="N136" s="308"/>
      <c r="O136" s="309"/>
    </row>
    <row r="137" spans="13:15">
      <c r="M137" s="316"/>
      <c r="N137" s="219"/>
      <c r="O137" s="317"/>
    </row>
    <row r="138" spans="13:15">
      <c r="M138" s="316"/>
      <c r="N138" s="219"/>
      <c r="O138" s="317"/>
    </row>
    <row r="139" spans="13:15">
      <c r="M139" s="316"/>
      <c r="N139" s="219"/>
      <c r="O139" s="317"/>
    </row>
    <row r="140" spans="13:15">
      <c r="M140" s="316"/>
      <c r="N140" s="219"/>
      <c r="O140" s="317"/>
    </row>
    <row r="141" spans="13:15">
      <c r="M141" s="316"/>
      <c r="N141" s="219"/>
      <c r="O141" s="317"/>
    </row>
    <row r="142" spans="13:15">
      <c r="M142" s="316"/>
      <c r="N142" s="219"/>
      <c r="O142" s="317"/>
    </row>
    <row r="143" spans="13:15">
      <c r="M143" s="316"/>
      <c r="N143" s="219"/>
      <c r="O143" s="317"/>
    </row>
    <row r="144" spans="13:15">
      <c r="M144" s="316"/>
      <c r="N144" s="219"/>
      <c r="O144" s="317"/>
    </row>
    <row r="145" spans="13:15">
      <c r="M145" s="316"/>
      <c r="N145" s="219"/>
      <c r="O145" s="317"/>
    </row>
    <row r="146" spans="13:15">
      <c r="M146" s="316"/>
      <c r="N146" s="219"/>
      <c r="O146" s="317"/>
    </row>
    <row r="147" spans="13:15">
      <c r="M147" s="316"/>
      <c r="N147" s="219"/>
      <c r="O147" s="317"/>
    </row>
    <row r="148" spans="13:15">
      <c r="M148" s="316"/>
      <c r="N148" s="219"/>
      <c r="O148" s="317"/>
    </row>
    <row r="149" spans="13:15">
      <c r="M149" s="316"/>
      <c r="N149" s="219"/>
      <c r="O149" s="317"/>
    </row>
    <row r="150" spans="13:15">
      <c r="M150" s="316"/>
      <c r="N150" s="219"/>
      <c r="O150" s="317"/>
    </row>
    <row r="151" spans="13:15">
      <c r="M151" s="316"/>
      <c r="N151" s="219"/>
      <c r="O151" s="317"/>
    </row>
    <row r="152" spans="13:15">
      <c r="M152" s="316"/>
      <c r="N152" s="219"/>
      <c r="O152" s="317"/>
    </row>
    <row r="153" spans="13:15">
      <c r="M153" s="316"/>
      <c r="N153" s="219"/>
      <c r="O153" s="317"/>
    </row>
    <row r="154" spans="13:15">
      <c r="M154" s="316"/>
      <c r="N154" s="219"/>
      <c r="O154" s="317"/>
    </row>
    <row r="155" spans="13:15">
      <c r="M155" s="316"/>
      <c r="N155" s="219"/>
      <c r="O155" s="317"/>
    </row>
    <row r="156" spans="13:15">
      <c r="M156" s="316"/>
      <c r="N156" s="219"/>
      <c r="O156" s="317"/>
    </row>
    <row r="157" spans="13:15">
      <c r="M157" s="316"/>
      <c r="N157" s="219"/>
      <c r="O157" s="317"/>
    </row>
    <row r="158" spans="13:15" ht="13.5" thickBot="1">
      <c r="M158" s="319"/>
      <c r="N158" s="320"/>
      <c r="O158" s="321"/>
    </row>
    <row r="159" spans="13:15">
      <c r="M159" s="322"/>
      <c r="N159" s="323"/>
      <c r="O159" s="324"/>
    </row>
    <row r="160" spans="13:15">
      <c r="M160" s="316"/>
      <c r="N160" s="219"/>
      <c r="O160" s="317"/>
    </row>
    <row r="161" spans="13:15">
      <c r="M161" s="316"/>
      <c r="N161" s="219"/>
      <c r="O161" s="317"/>
    </row>
    <row r="162" spans="13:15">
      <c r="M162" s="316"/>
      <c r="N162" s="219"/>
      <c r="O162" s="317"/>
    </row>
    <row r="163" spans="13:15">
      <c r="M163" s="316"/>
      <c r="N163" s="219"/>
      <c r="O163" s="317"/>
    </row>
    <row r="164" spans="13:15">
      <c r="M164" s="316"/>
      <c r="N164" s="219"/>
      <c r="O164" s="317"/>
    </row>
    <row r="165" spans="13:15">
      <c r="M165" s="316"/>
      <c r="N165" s="219"/>
      <c r="O165" s="317"/>
    </row>
    <row r="166" spans="13:15">
      <c r="M166" s="316"/>
      <c r="N166" s="219"/>
      <c r="O166" s="317"/>
    </row>
    <row r="167" spans="13:15">
      <c r="M167" s="316"/>
      <c r="N167" s="219"/>
      <c r="O167" s="317"/>
    </row>
    <row r="168" spans="13:15">
      <c r="M168" s="316"/>
      <c r="N168" s="219"/>
      <c r="O168" s="317"/>
    </row>
    <row r="169" spans="13:15">
      <c r="M169" s="316"/>
      <c r="N169" s="219"/>
      <c r="O169" s="317"/>
    </row>
    <row r="170" spans="13:15">
      <c r="M170" s="316"/>
      <c r="N170" s="219"/>
      <c r="O170" s="317"/>
    </row>
    <row r="171" spans="13:15">
      <c r="M171" s="316"/>
      <c r="N171" s="219"/>
      <c r="O171" s="317"/>
    </row>
    <row r="172" spans="13:15">
      <c r="M172" s="316"/>
      <c r="N172" s="219"/>
      <c r="O172" s="317"/>
    </row>
    <row r="173" spans="13:15">
      <c r="M173" s="316"/>
      <c r="N173" s="219"/>
      <c r="O173" s="317"/>
    </row>
    <row r="174" spans="13:15">
      <c r="M174" s="316"/>
      <c r="N174" s="219"/>
      <c r="O174" s="317"/>
    </row>
    <row r="175" spans="13:15">
      <c r="M175" s="316"/>
      <c r="N175" s="219"/>
      <c r="O175" s="317"/>
    </row>
    <row r="176" spans="13:15">
      <c r="M176" s="316"/>
      <c r="N176" s="219"/>
      <c r="O176" s="317"/>
    </row>
    <row r="177" spans="13:15">
      <c r="M177" s="316"/>
      <c r="N177" s="219"/>
      <c r="O177" s="317"/>
    </row>
    <row r="178" spans="13:15">
      <c r="M178" s="316"/>
      <c r="N178" s="219"/>
      <c r="O178" s="317"/>
    </row>
    <row r="179" spans="13:15">
      <c r="M179" s="316"/>
      <c r="N179" s="219"/>
      <c r="O179" s="317"/>
    </row>
    <row r="180" spans="13:15">
      <c r="M180" s="316"/>
      <c r="N180" s="219"/>
      <c r="O180" s="317"/>
    </row>
    <row r="181" spans="13:15">
      <c r="M181" s="316"/>
      <c r="N181" s="219"/>
      <c r="O181" s="317"/>
    </row>
    <row r="182" spans="13:15">
      <c r="M182" s="316"/>
      <c r="N182" s="219"/>
      <c r="O182" s="317"/>
    </row>
    <row r="183" spans="13:15">
      <c r="M183" s="316"/>
      <c r="N183" s="219"/>
      <c r="O183" s="317"/>
    </row>
    <row r="184" spans="13:15">
      <c r="M184" s="316"/>
      <c r="N184" s="219"/>
      <c r="O184" s="317"/>
    </row>
    <row r="185" spans="13:15">
      <c r="M185" s="316"/>
      <c r="N185" s="219"/>
      <c r="O185" s="317"/>
    </row>
    <row r="186" spans="13:15">
      <c r="M186" s="316"/>
      <c r="N186" s="219"/>
      <c r="O186" s="317"/>
    </row>
    <row r="187" spans="13:15" ht="13.5" thickBot="1">
      <c r="M187" s="319"/>
      <c r="N187" s="320"/>
      <c r="O187" s="321"/>
    </row>
    <row r="188" spans="13:15">
      <c r="M188" s="331"/>
      <c r="N188" s="332"/>
      <c r="O188" s="333"/>
    </row>
    <row r="189" spans="13:15">
      <c r="M189" s="315"/>
      <c r="N189" s="308"/>
      <c r="O189" s="309"/>
    </row>
    <row r="190" spans="13:15">
      <c r="M190" s="315"/>
      <c r="N190" s="308"/>
      <c r="O190" s="309"/>
    </row>
    <row r="191" spans="13:15" ht="13.5" thickBot="1">
      <c r="M191" s="350"/>
      <c r="N191" s="351"/>
      <c r="O191" s="352"/>
    </row>
    <row r="192" spans="13:15">
      <c r="M192" s="331"/>
      <c r="N192" s="332"/>
      <c r="O192" s="333"/>
    </row>
    <row r="193" spans="13:15">
      <c r="M193" s="315"/>
      <c r="N193" s="308"/>
      <c r="O193" s="309"/>
    </row>
    <row r="194" spans="13:15">
      <c r="M194" s="315"/>
      <c r="N194" s="308"/>
      <c r="O194" s="309"/>
    </row>
    <row r="195" spans="13:15">
      <c r="M195" s="315"/>
      <c r="N195" s="308"/>
      <c r="O195" s="309"/>
    </row>
    <row r="196" spans="13:15">
      <c r="M196" s="315"/>
      <c r="N196" s="308"/>
      <c r="O196" s="309"/>
    </row>
    <row r="197" spans="13:15">
      <c r="M197" s="315"/>
      <c r="N197" s="308"/>
      <c r="O197" s="309"/>
    </row>
    <row r="198" spans="13:15">
      <c r="M198" s="315"/>
      <c r="N198" s="308"/>
      <c r="O198" s="309"/>
    </row>
    <row r="199" spans="13:15">
      <c r="M199" s="315"/>
      <c r="N199" s="308"/>
      <c r="O199" s="309"/>
    </row>
    <row r="200" spans="13:15">
      <c r="M200" s="315"/>
      <c r="N200" s="308"/>
      <c r="O200" s="309"/>
    </row>
    <row r="201" spans="13:15">
      <c r="M201" s="315"/>
      <c r="N201" s="308"/>
      <c r="O201" s="309"/>
    </row>
    <row r="202" spans="13:15">
      <c r="M202" s="315"/>
      <c r="N202" s="308"/>
      <c r="O202" s="309"/>
    </row>
    <row r="203" spans="13:15">
      <c r="M203" s="315"/>
      <c r="N203" s="308"/>
      <c r="O203" s="309"/>
    </row>
    <row r="204" spans="13:15">
      <c r="M204" s="315"/>
      <c r="N204" s="308"/>
      <c r="O204" s="309"/>
    </row>
    <row r="205" spans="13:15">
      <c r="M205" s="315"/>
      <c r="N205" s="308"/>
      <c r="O205" s="309"/>
    </row>
    <row r="206" spans="13:15">
      <c r="M206" s="315"/>
      <c r="N206" s="308"/>
      <c r="O206" s="309"/>
    </row>
    <row r="207" spans="13:15">
      <c r="M207" s="315"/>
      <c r="N207" s="308"/>
      <c r="O207" s="309"/>
    </row>
    <row r="208" spans="13:15">
      <c r="M208" s="315"/>
      <c r="N208" s="308"/>
      <c r="O208" s="309"/>
    </row>
    <row r="209" spans="13:15">
      <c r="M209" s="315"/>
      <c r="N209" s="308"/>
      <c r="O209" s="309"/>
    </row>
    <row r="210" spans="13:15">
      <c r="M210" s="315"/>
      <c r="N210" s="308"/>
      <c r="O210" s="309"/>
    </row>
    <row r="211" spans="13:15">
      <c r="M211" s="315"/>
      <c r="N211" s="308"/>
      <c r="O211" s="309"/>
    </row>
    <row r="212" spans="13:15">
      <c r="M212" s="315"/>
      <c r="N212" s="308"/>
      <c r="O212" s="309"/>
    </row>
    <row r="213" spans="13:15">
      <c r="M213" s="315"/>
      <c r="N213" s="308"/>
      <c r="O213" s="309"/>
    </row>
    <row r="214" spans="13:15">
      <c r="M214" s="315"/>
      <c r="N214" s="308"/>
      <c r="O214" s="309"/>
    </row>
    <row r="215" spans="13:15">
      <c r="M215" s="315"/>
      <c r="N215" s="308"/>
      <c r="O215" s="309"/>
    </row>
    <row r="216" spans="13:15">
      <c r="M216" s="315"/>
      <c r="N216" s="308"/>
      <c r="O216" s="309"/>
    </row>
    <row r="217" spans="13:15">
      <c r="M217" s="315"/>
      <c r="N217" s="308"/>
      <c r="O217" s="309"/>
    </row>
    <row r="218" spans="13:15">
      <c r="M218" s="315"/>
      <c r="N218" s="308"/>
      <c r="O218" s="309"/>
    </row>
    <row r="219" spans="13:15">
      <c r="M219" s="315"/>
      <c r="N219" s="308"/>
      <c r="O219" s="309"/>
    </row>
    <row r="220" spans="13:15">
      <c r="M220" s="315"/>
      <c r="N220" s="308"/>
      <c r="O220" s="309"/>
    </row>
    <row r="221" spans="13:15">
      <c r="M221" s="315"/>
      <c r="N221" s="308"/>
      <c r="O221" s="309"/>
    </row>
    <row r="222" spans="13:15">
      <c r="M222" s="315"/>
      <c r="N222" s="308"/>
      <c r="O222" s="309"/>
    </row>
    <row r="223" spans="13:15">
      <c r="M223" s="315"/>
      <c r="N223" s="308"/>
      <c r="O223" s="309"/>
    </row>
    <row r="224" spans="13:15">
      <c r="M224" s="315"/>
      <c r="N224" s="308"/>
      <c r="O224" s="309"/>
    </row>
    <row r="225" spans="13:15">
      <c r="M225" s="315"/>
      <c r="N225" s="308"/>
      <c r="O225" s="309"/>
    </row>
    <row r="226" spans="13:15">
      <c r="M226" s="315"/>
      <c r="N226" s="308"/>
      <c r="O226" s="309"/>
    </row>
    <row r="227" spans="13:15">
      <c r="M227" s="315"/>
      <c r="N227" s="308"/>
      <c r="O227" s="309"/>
    </row>
    <row r="228" spans="13:15">
      <c r="M228" s="315"/>
      <c r="N228" s="308"/>
      <c r="O228" s="309"/>
    </row>
    <row r="229" spans="13:15">
      <c r="M229" s="315"/>
      <c r="N229" s="308"/>
      <c r="O229" s="309"/>
    </row>
    <row r="230" spans="13:15">
      <c r="M230" s="315"/>
      <c r="N230" s="308"/>
      <c r="O230" s="309"/>
    </row>
    <row r="231" spans="13:15">
      <c r="M231" s="315"/>
      <c r="N231" s="308"/>
      <c r="O231" s="309"/>
    </row>
    <row r="232" spans="13:15">
      <c r="M232" s="315"/>
      <c r="N232" s="308"/>
      <c r="O232" s="309"/>
    </row>
    <row r="233" spans="13:15">
      <c r="M233" s="315"/>
      <c r="N233" s="308"/>
      <c r="O233" s="309"/>
    </row>
    <row r="234" spans="13:15">
      <c r="M234" s="315"/>
      <c r="N234" s="308"/>
      <c r="O234" s="309"/>
    </row>
    <row r="235" spans="13:15">
      <c r="M235" s="315"/>
      <c r="N235" s="308"/>
      <c r="O235" s="309"/>
    </row>
    <row r="236" spans="13:15">
      <c r="M236" s="315"/>
      <c r="N236" s="308"/>
      <c r="O236" s="309"/>
    </row>
    <row r="237" spans="13:15">
      <c r="M237" s="315"/>
      <c r="N237" s="308"/>
      <c r="O237" s="309"/>
    </row>
    <row r="238" spans="13:15" ht="13.5" thickBot="1">
      <c r="M238" s="350"/>
      <c r="N238" s="351"/>
      <c r="O238" s="352"/>
    </row>
    <row r="239" spans="13:15">
      <c r="M239" s="322"/>
      <c r="N239" s="323"/>
      <c r="O239" s="324"/>
    </row>
    <row r="240" spans="13:15">
      <c r="M240" s="316"/>
      <c r="N240" s="219"/>
      <c r="O240" s="317"/>
    </row>
    <row r="241" spans="13:15">
      <c r="M241" s="316"/>
      <c r="N241" s="219"/>
      <c r="O241" s="317"/>
    </row>
    <row r="242" spans="13:15">
      <c r="M242" s="316"/>
      <c r="N242" s="219"/>
      <c r="O242" s="317"/>
    </row>
    <row r="243" spans="13:15">
      <c r="M243" s="316"/>
      <c r="N243" s="219"/>
      <c r="O243" s="317"/>
    </row>
    <row r="244" spans="13:15">
      <c r="M244" s="316"/>
      <c r="N244" s="219"/>
      <c r="O244" s="317"/>
    </row>
    <row r="245" spans="13:15">
      <c r="M245" s="316"/>
      <c r="N245" s="219"/>
      <c r="O245" s="317"/>
    </row>
    <row r="246" spans="13:15">
      <c r="M246" s="316"/>
      <c r="N246" s="219"/>
      <c r="O246" s="317"/>
    </row>
    <row r="247" spans="13:15">
      <c r="M247" s="316"/>
      <c r="N247" s="219"/>
      <c r="O247" s="317"/>
    </row>
    <row r="248" spans="13:15">
      <c r="M248" s="316"/>
      <c r="N248" s="219"/>
      <c r="O248" s="317"/>
    </row>
    <row r="249" spans="13:15">
      <c r="M249" s="316"/>
      <c r="N249" s="219"/>
      <c r="O249" s="317"/>
    </row>
    <row r="250" spans="13:15">
      <c r="M250" s="316"/>
      <c r="N250" s="219"/>
      <c r="O250" s="317"/>
    </row>
    <row r="251" spans="13:15">
      <c r="M251" s="316"/>
      <c r="N251" s="219"/>
      <c r="O251" s="317"/>
    </row>
    <row r="252" spans="13:15" ht="13.5" thickBot="1">
      <c r="M252" s="316"/>
      <c r="N252" s="219"/>
      <c r="O252" s="317"/>
    </row>
    <row r="253" spans="13:15">
      <c r="M253" s="322"/>
      <c r="N253" s="323"/>
      <c r="O253" s="324"/>
    </row>
    <row r="254" spans="13:15">
      <c r="M254" s="316"/>
      <c r="N254" s="219"/>
      <c r="O254" s="317"/>
    </row>
    <row r="255" spans="13:15">
      <c r="M255" s="316"/>
      <c r="N255" s="219"/>
      <c r="O255" s="317"/>
    </row>
    <row r="256" spans="13:15">
      <c r="M256" s="316"/>
      <c r="N256" s="219"/>
      <c r="O256" s="317"/>
    </row>
    <row r="257" spans="13:15">
      <c r="M257" s="316"/>
      <c r="N257" s="219"/>
      <c r="O257" s="317"/>
    </row>
    <row r="258" spans="13:15">
      <c r="M258" s="316"/>
      <c r="N258" s="219"/>
      <c r="O258" s="317"/>
    </row>
    <row r="259" spans="13:15">
      <c r="M259" s="316"/>
      <c r="N259" s="219"/>
      <c r="O259" s="317"/>
    </row>
    <row r="260" spans="13:15">
      <c r="M260" s="316"/>
      <c r="N260" s="219"/>
      <c r="O260" s="317"/>
    </row>
    <row r="261" spans="13:15">
      <c r="M261" s="316"/>
      <c r="N261" s="219"/>
      <c r="O261" s="317"/>
    </row>
    <row r="262" spans="13:15">
      <c r="M262" s="316"/>
      <c r="N262" s="219"/>
      <c r="O262" s="317"/>
    </row>
    <row r="263" spans="13:15">
      <c r="M263" s="316"/>
      <c r="N263" s="219"/>
      <c r="O263" s="317"/>
    </row>
    <row r="264" spans="13:15">
      <c r="M264" s="316"/>
      <c r="N264" s="219"/>
      <c r="O264" s="317"/>
    </row>
    <row r="265" spans="13:15">
      <c r="M265" s="316"/>
      <c r="N265" s="219"/>
      <c r="O265" s="317"/>
    </row>
    <row r="266" spans="13:15">
      <c r="M266" s="316"/>
      <c r="N266" s="219"/>
      <c r="O266" s="317"/>
    </row>
    <row r="267" spans="13:15">
      <c r="M267" s="316"/>
      <c r="N267" s="219"/>
      <c r="O267" s="317"/>
    </row>
    <row r="268" spans="13:15">
      <c r="M268" s="316"/>
      <c r="N268" s="219"/>
      <c r="O268" s="317"/>
    </row>
    <row r="269" spans="13:15">
      <c r="M269" s="316"/>
      <c r="N269" s="219"/>
      <c r="O269" s="317"/>
    </row>
    <row r="270" spans="13:15">
      <c r="M270" s="316"/>
      <c r="N270" s="219"/>
      <c r="O270" s="317"/>
    </row>
    <row r="271" spans="13:15">
      <c r="M271" s="316"/>
      <c r="N271" s="219"/>
      <c r="O271" s="317"/>
    </row>
    <row r="272" spans="13:15">
      <c r="M272" s="316"/>
      <c r="N272" s="219"/>
      <c r="O272" s="317"/>
    </row>
    <row r="273" spans="13:15">
      <c r="M273" s="316"/>
      <c r="N273" s="219"/>
      <c r="O273" s="317"/>
    </row>
    <row r="274" spans="13:15">
      <c r="M274" s="316"/>
      <c r="N274" s="219"/>
      <c r="O274" s="317"/>
    </row>
    <row r="275" spans="13:15">
      <c r="M275" s="316"/>
      <c r="N275" s="219"/>
      <c r="O275" s="317"/>
    </row>
    <row r="276" spans="13:15">
      <c r="M276" s="316"/>
      <c r="N276" s="219"/>
      <c r="O276" s="317"/>
    </row>
    <row r="277" spans="13:15">
      <c r="M277" s="316"/>
      <c r="N277" s="219"/>
      <c r="O277" s="317"/>
    </row>
    <row r="278" spans="13:15">
      <c r="M278" s="316"/>
      <c r="N278" s="219"/>
      <c r="O278" s="317"/>
    </row>
    <row r="279" spans="13:15">
      <c r="M279" s="316"/>
      <c r="N279" s="219"/>
      <c r="O279" s="317"/>
    </row>
    <row r="280" spans="13:15">
      <c r="M280" s="316"/>
      <c r="N280" s="219"/>
      <c r="O280" s="317"/>
    </row>
    <row r="281" spans="13:15">
      <c r="M281" s="316"/>
      <c r="N281" s="219"/>
      <c r="O281" s="317"/>
    </row>
    <row r="282" spans="13:15">
      <c r="M282" s="316"/>
      <c r="N282" s="219"/>
      <c r="O282" s="317"/>
    </row>
    <row r="283" spans="13:15">
      <c r="M283" s="316"/>
      <c r="N283" s="219"/>
      <c r="O283" s="317"/>
    </row>
    <row r="284" spans="13:15">
      <c r="M284" s="316"/>
      <c r="N284" s="219"/>
      <c r="O284" s="317"/>
    </row>
    <row r="285" spans="13:15">
      <c r="M285" s="316"/>
      <c r="N285" s="219"/>
      <c r="O285" s="317"/>
    </row>
    <row r="286" spans="13:15">
      <c r="M286" s="316"/>
      <c r="N286" s="219"/>
      <c r="O286" s="317"/>
    </row>
    <row r="287" spans="13:15">
      <c r="M287" s="316"/>
      <c r="N287" s="219"/>
      <c r="O287" s="317"/>
    </row>
    <row r="288" spans="13:15">
      <c r="M288" s="316"/>
      <c r="N288" s="219"/>
      <c r="O288" s="317"/>
    </row>
    <row r="289" spans="13:15">
      <c r="M289" s="316"/>
      <c r="N289" s="219"/>
      <c r="O289" s="317"/>
    </row>
    <row r="290" spans="13:15">
      <c r="M290" s="316"/>
      <c r="N290" s="219"/>
      <c r="O290" s="317"/>
    </row>
    <row r="291" spans="13:15">
      <c r="M291" s="316"/>
      <c r="N291" s="219"/>
      <c r="O291" s="317"/>
    </row>
    <row r="292" spans="13:15">
      <c r="M292" s="316"/>
      <c r="N292" s="219"/>
      <c r="O292" s="317"/>
    </row>
    <row r="293" spans="13:15">
      <c r="M293" s="316"/>
      <c r="N293" s="219"/>
      <c r="O293" s="317"/>
    </row>
    <row r="294" spans="13:15">
      <c r="M294" s="316"/>
      <c r="N294" s="219"/>
      <c r="O294" s="317"/>
    </row>
    <row r="295" spans="13:15">
      <c r="M295" s="316"/>
      <c r="N295" s="219"/>
      <c r="O295" s="317"/>
    </row>
    <row r="296" spans="13:15">
      <c r="M296" s="316"/>
      <c r="N296" s="219"/>
      <c r="O296" s="317"/>
    </row>
    <row r="297" spans="13:15">
      <c r="M297" s="316"/>
      <c r="N297" s="219"/>
      <c r="O297" s="317"/>
    </row>
    <row r="298" spans="13:15">
      <c r="M298" s="316"/>
      <c r="N298" s="219"/>
      <c r="O298" s="317"/>
    </row>
    <row r="299" spans="13:15">
      <c r="M299" s="316"/>
      <c r="N299" s="219"/>
      <c r="O299" s="317"/>
    </row>
    <row r="300" spans="13:15">
      <c r="M300" s="316"/>
      <c r="N300" s="219"/>
      <c r="O300" s="317"/>
    </row>
    <row r="301" spans="13:15">
      <c r="M301" s="316"/>
      <c r="N301" s="219"/>
      <c r="O301" s="317"/>
    </row>
    <row r="302" spans="13:15" ht="13.5" thickBot="1">
      <c r="M302" s="319"/>
      <c r="N302" s="320"/>
      <c r="O302" s="321"/>
    </row>
    <row r="304" spans="13:15" ht="13.5" thickBot="1">
      <c r="M304" s="219"/>
      <c r="N304" s="219"/>
      <c r="O304" s="219"/>
    </row>
    <row r="305" spans="13:15">
      <c r="M305" s="407"/>
      <c r="N305" s="407"/>
      <c r="O305" s="407"/>
    </row>
    <row r="306" spans="13:15">
      <c r="M306" s="411"/>
      <c r="N306" s="411"/>
      <c r="O306" s="411"/>
    </row>
    <row r="307" spans="13:15" ht="13.5" thickBot="1">
      <c r="M307" s="415"/>
      <c r="N307" s="415"/>
      <c r="O307" s="415"/>
    </row>
    <row r="308" spans="13:15">
      <c r="M308" s="219"/>
      <c r="N308" s="219"/>
      <c r="O308" s="219"/>
    </row>
    <row r="309" spans="13:15" ht="13.5" thickBot="1">
      <c r="M309" s="219"/>
      <c r="N309" s="219"/>
      <c r="O309" s="219"/>
    </row>
    <row r="310" spans="13:15">
      <c r="M310" s="322"/>
      <c r="N310" s="323"/>
      <c r="O310" s="324"/>
    </row>
    <row r="311" spans="13:15">
      <c r="M311" s="316"/>
      <c r="N311" s="219"/>
      <c r="O311" s="317"/>
    </row>
    <row r="312" spans="13:15">
      <c r="M312" s="316"/>
      <c r="N312" s="219"/>
      <c r="O312" s="317"/>
    </row>
    <row r="313" spans="13:15">
      <c r="M313" s="316"/>
      <c r="N313" s="219"/>
      <c r="O313" s="317"/>
    </row>
    <row r="314" spans="13:15">
      <c r="M314" s="316"/>
      <c r="N314" s="219"/>
      <c r="O314" s="317"/>
    </row>
    <row r="315" spans="13:15">
      <c r="M315" s="316"/>
      <c r="N315" s="219"/>
      <c r="O315" s="317"/>
    </row>
    <row r="316" spans="13:15">
      <c r="M316" s="316"/>
      <c r="N316" s="219"/>
      <c r="O316" s="317"/>
    </row>
    <row r="317" spans="13:15">
      <c r="M317" s="316"/>
      <c r="N317" s="219"/>
      <c r="O317" s="317"/>
    </row>
    <row r="318" spans="13:15">
      <c r="M318" s="316"/>
      <c r="N318" s="219"/>
      <c r="O318" s="317"/>
    </row>
    <row r="319" spans="13:15">
      <c r="M319" s="316"/>
      <c r="N319" s="219"/>
      <c r="O319" s="317"/>
    </row>
    <row r="320" spans="13:15">
      <c r="M320" s="316"/>
      <c r="N320" s="219"/>
      <c r="O320" s="317"/>
    </row>
    <row r="321" spans="13:15">
      <c r="M321" s="316"/>
      <c r="N321" s="219"/>
      <c r="O321" s="317"/>
    </row>
    <row r="322" spans="13:15">
      <c r="M322" s="316"/>
      <c r="N322" s="219"/>
      <c r="O322" s="317"/>
    </row>
    <row r="323" spans="13:15">
      <c r="M323" s="316"/>
      <c r="N323" s="219"/>
      <c r="O323" s="317"/>
    </row>
    <row r="324" spans="13:15">
      <c r="M324" s="316"/>
      <c r="N324" s="219"/>
      <c r="O324" s="317"/>
    </row>
    <row r="325" spans="13:15">
      <c r="M325" s="316"/>
      <c r="N325" s="219"/>
      <c r="O325" s="317"/>
    </row>
    <row r="326" spans="13:15">
      <c r="M326" s="316"/>
      <c r="N326" s="219"/>
      <c r="O326" s="317"/>
    </row>
    <row r="327" spans="13:15">
      <c r="M327" s="316"/>
      <c r="N327" s="219"/>
      <c r="O327" s="317"/>
    </row>
    <row r="328" spans="13:15">
      <c r="M328" s="316"/>
      <c r="N328" s="219"/>
      <c r="O328" s="317"/>
    </row>
    <row r="329" spans="13:15">
      <c r="M329" s="316"/>
      <c r="N329" s="219"/>
      <c r="O329" s="317"/>
    </row>
    <row r="330" spans="13:15">
      <c r="M330" s="316"/>
      <c r="N330" s="219"/>
      <c r="O330" s="317"/>
    </row>
    <row r="331" spans="13:15">
      <c r="M331" s="316"/>
      <c r="N331" s="219"/>
      <c r="O331" s="317"/>
    </row>
    <row r="332" spans="13:15">
      <c r="M332" s="316"/>
      <c r="N332" s="219"/>
      <c r="O332" s="317"/>
    </row>
    <row r="333" spans="13:15">
      <c r="M333" s="316"/>
      <c r="N333" s="219"/>
      <c r="O333" s="317"/>
    </row>
    <row r="334" spans="13:15">
      <c r="M334" s="316"/>
      <c r="N334" s="219"/>
      <c r="O334" s="317"/>
    </row>
    <row r="335" spans="13:15">
      <c r="M335" s="316"/>
      <c r="N335" s="219"/>
      <c r="O335" s="317"/>
    </row>
    <row r="336" spans="13:15">
      <c r="M336" s="316"/>
      <c r="N336" s="219"/>
      <c r="O336" s="317"/>
    </row>
    <row r="337" spans="13:15">
      <c r="M337" s="316"/>
      <c r="N337" s="219"/>
      <c r="O337" s="317"/>
    </row>
    <row r="338" spans="13:15">
      <c r="M338" s="316"/>
      <c r="N338" s="219"/>
      <c r="O338" s="317"/>
    </row>
    <row r="339" spans="13:15">
      <c r="M339" s="316"/>
      <c r="N339" s="219"/>
      <c r="O339" s="317"/>
    </row>
    <row r="340" spans="13:15">
      <c r="M340" s="316"/>
      <c r="N340" s="219"/>
      <c r="O340" s="317"/>
    </row>
    <row r="341" spans="13:15">
      <c r="M341" s="316"/>
      <c r="N341" s="219"/>
      <c r="O341" s="317"/>
    </row>
    <row r="342" spans="13:15">
      <c r="M342" s="316"/>
      <c r="N342" s="219"/>
      <c r="O342" s="317"/>
    </row>
    <row r="343" spans="13:15">
      <c r="M343" s="316"/>
      <c r="N343" s="219"/>
      <c r="O343" s="317"/>
    </row>
    <row r="344" spans="13:15">
      <c r="M344" s="316"/>
      <c r="N344" s="219"/>
      <c r="O344" s="317"/>
    </row>
    <row r="345" spans="13:15">
      <c r="M345" s="316"/>
      <c r="N345" s="219"/>
      <c r="O345" s="317"/>
    </row>
    <row r="346" spans="13:15">
      <c r="M346" s="316"/>
      <c r="N346" s="219"/>
      <c r="O346" s="317"/>
    </row>
    <row r="347" spans="13:15">
      <c r="M347" s="316"/>
      <c r="N347" s="219"/>
      <c r="O347" s="317"/>
    </row>
    <row r="348" spans="13:15">
      <c r="M348" s="316"/>
      <c r="N348" s="219"/>
      <c r="O348" s="317"/>
    </row>
    <row r="349" spans="13:15">
      <c r="M349" s="316"/>
      <c r="N349" s="219"/>
      <c r="O349" s="317"/>
    </row>
    <row r="350" spans="13:15">
      <c r="M350" s="316"/>
      <c r="N350" s="219"/>
      <c r="O350" s="317"/>
    </row>
    <row r="351" spans="13:15">
      <c r="M351" s="316"/>
      <c r="N351" s="219"/>
      <c r="O351" s="317"/>
    </row>
    <row r="352" spans="13:15">
      <c r="M352" s="316"/>
      <c r="N352" s="219"/>
      <c r="O352" s="317"/>
    </row>
    <row r="353" spans="13:15">
      <c r="M353" s="316"/>
      <c r="N353" s="219"/>
      <c r="O353" s="317"/>
    </row>
    <row r="354" spans="13:15">
      <c r="M354" s="316"/>
      <c r="N354" s="219"/>
      <c r="O354" s="317"/>
    </row>
    <row r="355" spans="13:15">
      <c r="M355" s="316"/>
      <c r="N355" s="219"/>
      <c r="O355" s="317"/>
    </row>
    <row r="356" spans="13:15">
      <c r="M356" s="316"/>
      <c r="N356" s="219"/>
      <c r="O356" s="317"/>
    </row>
    <row r="357" spans="13:15">
      <c r="M357" s="316"/>
      <c r="N357" s="219"/>
      <c r="O357" s="317"/>
    </row>
    <row r="358" spans="13:15">
      <c r="M358" s="316"/>
      <c r="N358" s="219"/>
      <c r="O358" s="317"/>
    </row>
    <row r="359" spans="13:15">
      <c r="M359" s="316"/>
      <c r="N359" s="219"/>
      <c r="O359" s="317"/>
    </row>
    <row r="360" spans="13:15">
      <c r="M360" s="316"/>
      <c r="N360" s="219"/>
      <c r="O360" s="317"/>
    </row>
    <row r="361" spans="13:15">
      <c r="M361" s="316"/>
      <c r="N361" s="219"/>
      <c r="O361" s="317"/>
    </row>
    <row r="362" spans="13:15">
      <c r="M362" s="316"/>
      <c r="N362" s="219"/>
      <c r="O362" s="317"/>
    </row>
    <row r="363" spans="13:15">
      <c r="M363" s="316"/>
      <c r="N363" s="219"/>
      <c r="O363" s="317"/>
    </row>
    <row r="364" spans="13:15">
      <c r="M364" s="316"/>
      <c r="N364" s="219"/>
      <c r="O364" s="317"/>
    </row>
    <row r="365" spans="13:15">
      <c r="M365" s="316"/>
      <c r="N365" s="219"/>
      <c r="O365" s="317"/>
    </row>
    <row r="366" spans="13:15">
      <c r="M366" s="316"/>
      <c r="N366" s="219"/>
      <c r="O366" s="317"/>
    </row>
    <row r="367" spans="13:15">
      <c r="M367" s="316"/>
      <c r="N367" s="219"/>
      <c r="O367" s="317"/>
    </row>
    <row r="368" spans="13:15">
      <c r="M368" s="316"/>
      <c r="N368" s="219"/>
      <c r="O368" s="317"/>
    </row>
    <row r="369" spans="13:15">
      <c r="M369" s="316"/>
      <c r="N369" s="219"/>
      <c r="O369" s="317"/>
    </row>
    <row r="370" spans="13:15">
      <c r="M370" s="316"/>
      <c r="N370" s="219"/>
      <c r="O370" s="317"/>
    </row>
    <row r="371" spans="13:15">
      <c r="M371" s="316"/>
      <c r="N371" s="219"/>
      <c r="O371" s="317"/>
    </row>
    <row r="372" spans="13:15">
      <c r="M372" s="316"/>
      <c r="N372" s="219"/>
      <c r="O372" s="317"/>
    </row>
    <row r="373" spans="13:15">
      <c r="M373" s="316"/>
      <c r="N373" s="219"/>
      <c r="O373" s="317"/>
    </row>
    <row r="374" spans="13:15">
      <c r="M374" s="316"/>
      <c r="N374" s="219"/>
      <c r="O374" s="317"/>
    </row>
    <row r="375" spans="13:15">
      <c r="M375" s="316"/>
      <c r="N375" s="219"/>
      <c r="O375" s="317"/>
    </row>
    <row r="376" spans="13:15">
      <c r="M376" s="316"/>
      <c r="N376" s="219"/>
      <c r="O376" s="317"/>
    </row>
    <row r="377" spans="13:15">
      <c r="M377" s="316"/>
      <c r="N377" s="219"/>
      <c r="O377" s="317"/>
    </row>
    <row r="378" spans="13:15" ht="13.5" thickBot="1">
      <c r="M378" s="319"/>
      <c r="N378" s="320"/>
      <c r="O378" s="321"/>
    </row>
    <row r="379" spans="13:15" ht="13.5" thickBot="1">
      <c r="M379" s="219"/>
      <c r="N379" s="219"/>
      <c r="O379" s="219"/>
    </row>
    <row r="380" spans="13:15">
      <c r="M380" s="323"/>
      <c r="N380" s="323"/>
      <c r="O380" s="323"/>
    </row>
    <row r="381" spans="13:15">
      <c r="M381" s="219"/>
      <c r="N381" s="219"/>
      <c r="O381" s="219"/>
    </row>
    <row r="382" spans="13:15" ht="13.5" thickBot="1">
      <c r="M382" s="320"/>
      <c r="N382" s="320"/>
      <c r="O382" s="320"/>
    </row>
    <row r="383" spans="13:15">
      <c r="M383" s="219"/>
      <c r="N383" s="219"/>
      <c r="O383" s="219"/>
    </row>
    <row r="384" spans="13:15" ht="13.5" thickBot="1">
      <c r="M384" s="219"/>
      <c r="N384" s="219"/>
      <c r="O384" s="219"/>
    </row>
    <row r="385" spans="13:15">
      <c r="M385" s="323"/>
      <c r="N385" s="323"/>
      <c r="O385" s="323"/>
    </row>
    <row r="386" spans="13:15">
      <c r="M386" s="219"/>
      <c r="N386" s="219"/>
      <c r="O386" s="219"/>
    </row>
    <row r="387" spans="13:15">
      <c r="M387" s="219"/>
      <c r="N387" s="219"/>
      <c r="O387" s="219"/>
    </row>
    <row r="388" spans="13:15">
      <c r="M388" s="219"/>
      <c r="N388" s="219"/>
      <c r="O388" s="219"/>
    </row>
    <row r="389" spans="13:15">
      <c r="M389" s="219"/>
      <c r="N389" s="219"/>
      <c r="O389" s="219"/>
    </row>
    <row r="390" spans="13:15">
      <c r="M390" s="219"/>
      <c r="N390" s="219"/>
      <c r="O390" s="219"/>
    </row>
    <row r="391" spans="13:15">
      <c r="M391" s="219"/>
      <c r="N391" s="219"/>
      <c r="O391" s="219"/>
    </row>
    <row r="392" spans="13:15">
      <c r="M392" s="219"/>
      <c r="N392" s="219"/>
      <c r="O392" s="219"/>
    </row>
    <row r="393" spans="13:15">
      <c r="M393" s="219"/>
      <c r="N393" s="219"/>
      <c r="O393" s="219"/>
    </row>
    <row r="394" spans="13:15">
      <c r="M394" s="219"/>
      <c r="N394" s="219"/>
      <c r="O394" s="219"/>
    </row>
    <row r="395" spans="13:15">
      <c r="M395" s="219"/>
      <c r="N395" s="219"/>
      <c r="O395" s="219"/>
    </row>
    <row r="396" spans="13:15">
      <c r="M396" s="219"/>
      <c r="N396" s="219"/>
      <c r="O396" s="219"/>
    </row>
    <row r="397" spans="13:15">
      <c r="M397" s="219"/>
      <c r="N397" s="219"/>
      <c r="O397" s="219"/>
    </row>
    <row r="398" spans="13:15">
      <c r="M398" s="219"/>
      <c r="N398" s="219"/>
      <c r="O398" s="219"/>
    </row>
    <row r="399" spans="13:15">
      <c r="M399" s="219"/>
      <c r="N399" s="219"/>
      <c r="O399" s="219"/>
    </row>
    <row r="400" spans="13:15">
      <c r="M400" s="219"/>
      <c r="N400" s="219"/>
      <c r="O400" s="219"/>
    </row>
    <row r="401" spans="13:15">
      <c r="M401" s="219"/>
      <c r="N401" s="219"/>
      <c r="O401" s="219"/>
    </row>
    <row r="402" spans="13:15">
      <c r="M402" s="219"/>
      <c r="N402" s="219"/>
      <c r="O402" s="219"/>
    </row>
    <row r="403" spans="13:15">
      <c r="M403" s="219"/>
      <c r="N403" s="219"/>
      <c r="O403" s="219"/>
    </row>
    <row r="404" spans="13:15">
      <c r="M404" s="219"/>
      <c r="N404" s="219"/>
      <c r="O404" s="219"/>
    </row>
    <row r="405" spans="13:15">
      <c r="M405" s="219"/>
      <c r="N405" s="219"/>
      <c r="O405" s="219"/>
    </row>
    <row r="406" spans="13:15">
      <c r="M406" s="219"/>
      <c r="N406" s="219"/>
      <c r="O406" s="219"/>
    </row>
    <row r="407" spans="13:15">
      <c r="M407" s="219"/>
      <c r="N407" s="219"/>
      <c r="O407" s="219"/>
    </row>
    <row r="408" spans="13:15">
      <c r="M408" s="219"/>
      <c r="N408" s="219"/>
      <c r="O408" s="219"/>
    </row>
    <row r="409" spans="13:15">
      <c r="M409" s="219"/>
      <c r="N409" s="219"/>
      <c r="O409" s="219"/>
    </row>
    <row r="410" spans="13:15">
      <c r="M410" s="219"/>
      <c r="N410" s="219"/>
      <c r="O410" s="219"/>
    </row>
    <row r="411" spans="13:15">
      <c r="M411" s="454"/>
      <c r="N411" s="219"/>
      <c r="O411" s="455"/>
    </row>
    <row r="412" spans="13:15">
      <c r="M412" s="454"/>
      <c r="N412" s="219"/>
      <c r="O412" s="455"/>
    </row>
    <row r="413" spans="13:15">
      <c r="M413" s="457"/>
      <c r="N413" s="458"/>
      <c r="O413" s="459"/>
    </row>
    <row r="414" spans="13:15" ht="13.5" thickBot="1">
      <c r="M414" s="219"/>
      <c r="N414" s="219"/>
      <c r="O414" s="219"/>
    </row>
    <row r="415" spans="13:15">
      <c r="M415" s="323"/>
      <c r="N415" s="323"/>
      <c r="O415" s="323"/>
    </row>
    <row r="416" spans="13:15">
      <c r="M416" s="219"/>
      <c r="N416" s="219"/>
      <c r="O416" s="219"/>
    </row>
    <row r="417" spans="13:15" ht="13.5" thickBot="1">
      <c r="M417" s="320"/>
      <c r="N417" s="320"/>
      <c r="O417" s="320"/>
    </row>
    <row r="418" spans="13:15">
      <c r="M418" s="219"/>
      <c r="N418" s="219"/>
      <c r="O418" s="219"/>
    </row>
    <row r="419" spans="13:15" ht="13.5" thickBot="1">
      <c r="M419" s="320"/>
      <c r="N419" s="320"/>
      <c r="O419" s="320"/>
    </row>
  </sheetData>
  <mergeCells count="9">
    <mergeCell ref="B28:I28"/>
    <mergeCell ref="B29:I29"/>
    <mergeCell ref="C33:I35"/>
    <mergeCell ref="B2:I2"/>
    <mergeCell ref="B4:I4"/>
    <mergeCell ref="B19:I19"/>
    <mergeCell ref="B23:I23"/>
    <mergeCell ref="B24:I24"/>
    <mergeCell ref="B25:I25"/>
  </mergeCells>
  <dataValidations count="2">
    <dataValidation type="list" allowBlank="1" showInputMessage="1" showErrorMessage="1" sqref="O5">
      <formula1>"MO/I, F, MO/I et F"</formula1>
    </dataValidation>
    <dataValidation type="list" allowBlank="1" showInputMessage="1" showErrorMessage="1" sqref="N3:N124">
      <formula1>"M,F,F&amp;M"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6"/>
  <sheetViews>
    <sheetView view="pageBreakPreview" topLeftCell="B1" zoomScaleNormal="55" zoomScaleSheetLayoutView="100" workbookViewId="0">
      <selection activeCell="E7" sqref="E7"/>
    </sheetView>
  </sheetViews>
  <sheetFormatPr baseColWidth="10" defaultColWidth="10.7109375" defaultRowHeight="15"/>
  <cols>
    <col min="1" max="1" width="12" style="725" bestFit="1" customWidth="1"/>
    <col min="2" max="2" width="69.85546875" style="717" customWidth="1"/>
    <col min="3" max="3" width="13.85546875" style="726" customWidth="1"/>
    <col min="4" max="4" width="10.7109375" style="727"/>
    <col min="5" max="5" width="14.28515625" style="717" customWidth="1"/>
    <col min="6" max="6" width="21.7109375" style="836" customWidth="1"/>
    <col min="7" max="7" width="33.42578125" style="836" customWidth="1"/>
    <col min="8" max="8" width="25.140625" style="836" customWidth="1"/>
    <col min="9" max="9" width="19" style="728" bestFit="1" customWidth="1"/>
    <col min="10" max="16384" width="10.7109375" style="717"/>
  </cols>
  <sheetData>
    <row r="1" spans="1:10" s="597" customFormat="1" ht="6.95" customHeight="1" thickBot="1">
      <c r="A1" s="596"/>
      <c r="C1" s="598"/>
      <c r="D1" s="599"/>
      <c r="F1" s="741"/>
      <c r="G1" s="741"/>
      <c r="H1" s="741"/>
      <c r="I1" s="600"/>
    </row>
    <row r="2" spans="1:10" s="597" customFormat="1" ht="29.85" customHeight="1" thickBot="1">
      <c r="A2" s="601"/>
      <c r="B2" s="602" t="s">
        <v>457</v>
      </c>
      <c r="C2" s="1009" t="s">
        <v>88</v>
      </c>
      <c r="D2" s="1010"/>
      <c r="E2" s="603" t="s">
        <v>458</v>
      </c>
      <c r="F2" s="742"/>
      <c r="G2" s="742"/>
      <c r="H2" s="742"/>
      <c r="I2" s="605"/>
    </row>
    <row r="3" spans="1:10" s="597" customFormat="1" ht="6.95" customHeight="1" thickBot="1">
      <c r="A3" s="596"/>
      <c r="C3" s="598"/>
      <c r="D3" s="599"/>
      <c r="F3" s="741"/>
      <c r="G3" s="741"/>
      <c r="H3" s="741"/>
      <c r="I3" s="600"/>
    </row>
    <row r="4" spans="1:10" s="610" customFormat="1" ht="16.5" thickBot="1">
      <c r="A4" s="606"/>
      <c r="B4" s="607" t="s">
        <v>551</v>
      </c>
      <c r="C4" s="607"/>
      <c r="D4" s="607"/>
      <c r="E4" s="607"/>
      <c r="F4" s="743"/>
      <c r="G4" s="743"/>
      <c r="H4" s="743"/>
      <c r="I4" s="608"/>
      <c r="J4" s="609"/>
    </row>
    <row r="5" spans="1:10" s="597" customFormat="1" ht="6.95" customHeight="1">
      <c r="A5" s="596"/>
      <c r="C5" s="598"/>
      <c r="D5" s="599"/>
      <c r="F5" s="741"/>
      <c r="G5" s="741"/>
      <c r="H5" s="741"/>
      <c r="I5" s="600"/>
    </row>
    <row r="6" spans="1:10" s="597" customFormat="1" ht="6.95" customHeight="1" thickBot="1">
      <c r="A6" s="596"/>
      <c r="C6" s="598"/>
      <c r="D6" s="599"/>
      <c r="F6" s="741"/>
      <c r="G6" s="741"/>
      <c r="H6" s="741"/>
      <c r="I6" s="600"/>
    </row>
    <row r="7" spans="1:10" s="610" customFormat="1" ht="102" customHeight="1" thickBot="1">
      <c r="A7" s="611" t="s">
        <v>506</v>
      </c>
      <c r="B7" s="612" t="s">
        <v>460</v>
      </c>
      <c r="C7" s="613" t="s">
        <v>3</v>
      </c>
      <c r="D7" s="613" t="s">
        <v>201</v>
      </c>
      <c r="E7" s="485" t="s">
        <v>760</v>
      </c>
      <c r="F7" s="744" t="s">
        <v>461</v>
      </c>
      <c r="G7" s="745" t="s">
        <v>90</v>
      </c>
      <c r="H7" s="746" t="s">
        <v>91</v>
      </c>
      <c r="I7" s="608" t="s">
        <v>462</v>
      </c>
      <c r="J7" s="609"/>
    </row>
    <row r="8" spans="1:10" s="597" customFormat="1" ht="6.95" customHeight="1">
      <c r="A8" s="747"/>
      <c r="B8" s="748"/>
      <c r="C8" s="617"/>
      <c r="D8" s="749"/>
      <c r="E8" s="748"/>
      <c r="F8" s="750"/>
      <c r="G8" s="751"/>
      <c r="H8" s="752"/>
      <c r="I8" s="753"/>
    </row>
    <row r="9" spans="1:10" s="763" customFormat="1" ht="15.75">
      <c r="A9" s="754">
        <v>1</v>
      </c>
      <c r="B9" s="755" t="s">
        <v>463</v>
      </c>
      <c r="C9" s="756"/>
      <c r="D9" s="757"/>
      <c r="E9" s="758"/>
      <c r="F9" s="759"/>
      <c r="G9" s="760"/>
      <c r="H9" s="761"/>
      <c r="I9" s="762"/>
    </row>
    <row r="10" spans="1:10" s="640" customFormat="1">
      <c r="A10" s="632" t="s">
        <v>464</v>
      </c>
      <c r="B10" s="633" t="s">
        <v>465</v>
      </c>
      <c r="C10" s="634" t="s">
        <v>509</v>
      </c>
      <c r="D10" s="1008"/>
      <c r="E10" s="1008"/>
      <c r="F10" s="764"/>
      <c r="G10" s="765"/>
      <c r="H10" s="766"/>
      <c r="I10" s="638"/>
      <c r="J10" s="639"/>
    </row>
    <row r="11" spans="1:10" s="650" customFormat="1" ht="16.5" customHeight="1">
      <c r="A11" s="641"/>
      <c r="B11" s="642" t="s">
        <v>552</v>
      </c>
      <c r="C11" s="643" t="s">
        <v>296</v>
      </c>
      <c r="D11" s="707"/>
      <c r="E11" s="708"/>
      <c r="F11" s="767"/>
      <c r="G11" s="768"/>
      <c r="H11" s="769"/>
      <c r="I11" s="709">
        <f>E11*D11</f>
        <v>0</v>
      </c>
      <c r="J11" s="654"/>
    </row>
    <row r="12" spans="1:10" s="650" customFormat="1" ht="16.5" customHeight="1">
      <c r="A12" s="641"/>
      <c r="B12" s="642" t="s">
        <v>553</v>
      </c>
      <c r="C12" s="643" t="s">
        <v>296</v>
      </c>
      <c r="D12" s="707"/>
      <c r="E12" s="708"/>
      <c r="F12" s="770"/>
      <c r="G12" s="771"/>
      <c r="H12" s="772"/>
      <c r="I12" s="709">
        <f t="shared" ref="I12:I24" si="0">E12*D12</f>
        <v>0</v>
      </c>
      <c r="J12" s="654"/>
    </row>
    <row r="13" spans="1:10" s="650" customFormat="1" ht="16.5" customHeight="1">
      <c r="A13" s="641"/>
      <c r="B13" s="642" t="s">
        <v>554</v>
      </c>
      <c r="C13" s="643" t="s">
        <v>296</v>
      </c>
      <c r="D13" s="707"/>
      <c r="E13" s="708"/>
      <c r="F13" s="773"/>
      <c r="G13" s="774"/>
      <c r="H13" s="775"/>
      <c r="I13" s="709">
        <f t="shared" si="0"/>
        <v>0</v>
      </c>
      <c r="J13" s="654"/>
    </row>
    <row r="14" spans="1:10" s="650" customFormat="1" ht="16.5" customHeight="1">
      <c r="A14" s="641"/>
      <c r="B14" s="642" t="s">
        <v>555</v>
      </c>
      <c r="C14" s="643" t="s">
        <v>296</v>
      </c>
      <c r="D14" s="707"/>
      <c r="E14" s="708"/>
      <c r="F14" s="776"/>
      <c r="G14" s="777"/>
      <c r="H14" s="778"/>
      <c r="I14" s="709">
        <f t="shared" si="0"/>
        <v>0</v>
      </c>
      <c r="J14" s="654"/>
    </row>
    <row r="15" spans="1:10" s="650" customFormat="1" ht="16.5" customHeight="1">
      <c r="A15" s="641"/>
      <c r="B15" s="642" t="s">
        <v>556</v>
      </c>
      <c r="C15" s="643" t="s">
        <v>296</v>
      </c>
      <c r="D15" s="707"/>
      <c r="E15" s="708"/>
      <c r="F15" s="773"/>
      <c r="G15" s="774"/>
      <c r="H15" s="775"/>
      <c r="I15" s="709">
        <f t="shared" si="0"/>
        <v>0</v>
      </c>
      <c r="J15" s="654"/>
    </row>
    <row r="16" spans="1:10" s="650" customFormat="1" ht="16.5" customHeight="1">
      <c r="A16" s="641"/>
      <c r="B16" s="642" t="s">
        <v>557</v>
      </c>
      <c r="C16" s="643" t="s">
        <v>296</v>
      </c>
      <c r="D16" s="707"/>
      <c r="E16" s="708"/>
      <c r="F16" s="779"/>
      <c r="G16" s="780"/>
      <c r="H16" s="781"/>
      <c r="I16" s="709">
        <f t="shared" si="0"/>
        <v>0</v>
      </c>
      <c r="J16" s="654"/>
    </row>
    <row r="17" spans="1:10" s="650" customFormat="1" ht="16.5" customHeight="1">
      <c r="A17" s="641"/>
      <c r="B17" s="642" t="s">
        <v>558</v>
      </c>
      <c r="C17" s="643" t="s">
        <v>296</v>
      </c>
      <c r="D17" s="707"/>
      <c r="E17" s="708"/>
      <c r="F17" s="779"/>
      <c r="G17" s="780"/>
      <c r="H17" s="781"/>
      <c r="I17" s="709">
        <f t="shared" si="0"/>
        <v>0</v>
      </c>
    </row>
    <row r="18" spans="1:10" s="650" customFormat="1" ht="16.5" customHeight="1">
      <c r="A18" s="641"/>
      <c r="B18" s="642" t="s">
        <v>508</v>
      </c>
      <c r="C18" s="643" t="s">
        <v>111</v>
      </c>
      <c r="D18" s="707"/>
      <c r="E18" s="708"/>
      <c r="F18" s="773"/>
      <c r="G18" s="774"/>
      <c r="H18" s="775"/>
      <c r="I18" s="709">
        <f t="shared" si="0"/>
        <v>0</v>
      </c>
      <c r="J18" s="654"/>
    </row>
    <row r="19" spans="1:10" s="640" customFormat="1">
      <c r="A19" s="632" t="s">
        <v>464</v>
      </c>
      <c r="B19" s="655" t="s">
        <v>465</v>
      </c>
      <c r="C19" s="656"/>
      <c r="D19" s="1008"/>
      <c r="E19" s="1008"/>
      <c r="F19" s="782"/>
      <c r="G19" s="783"/>
      <c r="H19" s="784"/>
      <c r="I19" s="638"/>
      <c r="J19" s="639"/>
    </row>
    <row r="20" spans="1:10" s="650" customFormat="1" ht="16.5" customHeight="1">
      <c r="A20" s="641"/>
      <c r="B20" s="642" t="s">
        <v>559</v>
      </c>
      <c r="C20" s="643" t="s">
        <v>296</v>
      </c>
      <c r="D20" s="707"/>
      <c r="E20" s="708"/>
      <c r="F20" s="785"/>
      <c r="G20" s="786"/>
      <c r="H20" s="787"/>
      <c r="I20" s="709">
        <f t="shared" si="0"/>
        <v>0</v>
      </c>
      <c r="J20" s="654"/>
    </row>
    <row r="21" spans="1:10" s="640" customFormat="1">
      <c r="A21" s="632" t="s">
        <v>466</v>
      </c>
      <c r="B21" s="655" t="s">
        <v>467</v>
      </c>
      <c r="C21" s="656" t="s">
        <v>509</v>
      </c>
      <c r="D21" s="1008"/>
      <c r="E21" s="1008"/>
      <c r="F21" s="782"/>
      <c r="G21" s="783"/>
      <c r="H21" s="784"/>
      <c r="I21" s="660"/>
    </row>
    <row r="22" spans="1:10" s="650" customFormat="1" ht="16.5" customHeight="1">
      <c r="A22" s="641"/>
      <c r="B22" s="642" t="s">
        <v>560</v>
      </c>
      <c r="C22" s="643" t="s">
        <v>111</v>
      </c>
      <c r="D22" s="707"/>
      <c r="E22" s="708"/>
      <c r="F22" s="773"/>
      <c r="G22" s="774"/>
      <c r="H22" s="775"/>
      <c r="I22" s="709">
        <f t="shared" si="0"/>
        <v>0</v>
      </c>
      <c r="J22" s="654"/>
    </row>
    <row r="23" spans="1:10" s="650" customFormat="1" ht="32.450000000000003" customHeight="1">
      <c r="A23" s="641"/>
      <c r="B23" s="642" t="s">
        <v>561</v>
      </c>
      <c r="C23" s="643" t="s">
        <v>296</v>
      </c>
      <c r="D23" s="707"/>
      <c r="E23" s="708"/>
      <c r="F23" s="785"/>
      <c r="G23" s="786"/>
      <c r="H23" s="787"/>
      <c r="I23" s="709">
        <f t="shared" si="0"/>
        <v>0</v>
      </c>
      <c r="J23" s="654"/>
    </row>
    <row r="24" spans="1:10" s="650" customFormat="1" ht="16.5" customHeight="1">
      <c r="A24" s="641"/>
      <c r="B24" s="642" t="s">
        <v>562</v>
      </c>
      <c r="C24" s="643" t="s">
        <v>296</v>
      </c>
      <c r="D24" s="707"/>
      <c r="E24" s="708"/>
      <c r="F24" s="779"/>
      <c r="G24" s="780"/>
      <c r="H24" s="781"/>
      <c r="I24" s="709">
        <f t="shared" si="0"/>
        <v>0</v>
      </c>
      <c r="J24" s="654"/>
    </row>
    <row r="25" spans="1:10" s="650" customFormat="1" ht="16.5" customHeight="1">
      <c r="A25" s="641"/>
      <c r="B25" s="688"/>
      <c r="C25" s="688"/>
      <c r="D25" s="707"/>
      <c r="E25" s="708"/>
      <c r="F25" s="779"/>
      <c r="G25" s="780"/>
      <c r="H25" s="781"/>
      <c r="I25" s="709"/>
      <c r="J25" s="654"/>
    </row>
    <row r="26" spans="1:10" s="685" customFormat="1" ht="15.75">
      <c r="A26" s="788">
        <v>5</v>
      </c>
      <c r="B26" s="789" t="s">
        <v>563</v>
      </c>
      <c r="C26" s="790"/>
      <c r="D26" s="791"/>
      <c r="E26" s="792"/>
      <c r="F26" s="793"/>
      <c r="G26" s="794"/>
      <c r="H26" s="795"/>
      <c r="I26" s="796"/>
    </row>
    <row r="27" spans="1:10" s="650" customFormat="1">
      <c r="A27" s="797"/>
      <c r="B27" s="798" t="s">
        <v>564</v>
      </c>
      <c r="C27" s="799" t="s">
        <v>296</v>
      </c>
      <c r="D27" s="800">
        <v>1</v>
      </c>
      <c r="E27" s="801"/>
      <c r="F27" s="802"/>
      <c r="G27" s="803"/>
      <c r="H27" s="804"/>
      <c r="I27" s="709">
        <f t="shared" ref="I27:I35" si="1">E27*D27</f>
        <v>0</v>
      </c>
    </row>
    <row r="28" spans="1:10" s="650" customFormat="1">
      <c r="A28" s="797"/>
      <c r="B28" s="798" t="s">
        <v>565</v>
      </c>
      <c r="C28" s="799" t="s">
        <v>296</v>
      </c>
      <c r="D28" s="800"/>
      <c r="E28" s="801"/>
      <c r="F28" s="802"/>
      <c r="G28" s="803"/>
      <c r="H28" s="804"/>
      <c r="I28" s="709">
        <f t="shared" si="1"/>
        <v>0</v>
      </c>
    </row>
    <row r="29" spans="1:10" s="650" customFormat="1" ht="21">
      <c r="A29" s="797"/>
      <c r="B29" s="798" t="s">
        <v>566</v>
      </c>
      <c r="C29" s="799" t="s">
        <v>296</v>
      </c>
      <c r="D29" s="800">
        <v>145</v>
      </c>
      <c r="E29" s="801"/>
      <c r="F29" s="805"/>
      <c r="G29" s="806"/>
      <c r="H29" s="807"/>
      <c r="I29" s="709">
        <f t="shared" si="1"/>
        <v>0</v>
      </c>
    </row>
    <row r="30" spans="1:10" s="650" customFormat="1">
      <c r="A30" s="797"/>
      <c r="B30" s="798" t="s">
        <v>567</v>
      </c>
      <c r="C30" s="799" t="s">
        <v>477</v>
      </c>
      <c r="D30" s="800">
        <v>195</v>
      </c>
      <c r="E30" s="801"/>
      <c r="F30" s="802"/>
      <c r="G30" s="803"/>
      <c r="H30" s="804"/>
      <c r="I30" s="709">
        <f t="shared" si="1"/>
        <v>0</v>
      </c>
    </row>
    <row r="31" spans="1:10" s="650" customFormat="1" ht="25.5">
      <c r="A31" s="797"/>
      <c r="B31" s="808" t="s">
        <v>568</v>
      </c>
      <c r="C31" s="799" t="s">
        <v>477</v>
      </c>
      <c r="D31" s="800">
        <v>195</v>
      </c>
      <c r="E31" s="801"/>
      <c r="F31" s="802"/>
      <c r="G31" s="803"/>
      <c r="H31" s="804"/>
      <c r="I31" s="709">
        <f t="shared" si="1"/>
        <v>0</v>
      </c>
    </row>
    <row r="32" spans="1:10" s="650" customFormat="1" ht="16.5" customHeight="1">
      <c r="A32" s="797"/>
      <c r="B32" s="808" t="s">
        <v>569</v>
      </c>
      <c r="C32" s="799" t="s">
        <v>477</v>
      </c>
      <c r="D32" s="800">
        <v>145</v>
      </c>
      <c r="E32" s="801"/>
      <c r="F32" s="802"/>
      <c r="G32" s="803"/>
      <c r="H32" s="804"/>
      <c r="I32" s="709">
        <f t="shared" si="1"/>
        <v>0</v>
      </c>
    </row>
    <row r="33" spans="1:12" s="650" customFormat="1" ht="16.5" customHeight="1">
      <c r="A33" s="797"/>
      <c r="B33" s="808" t="s">
        <v>570</v>
      </c>
      <c r="C33" s="799" t="s">
        <v>477</v>
      </c>
      <c r="D33" s="800">
        <v>145</v>
      </c>
      <c r="E33" s="801"/>
      <c r="F33" s="802"/>
      <c r="G33" s="803"/>
      <c r="H33" s="804"/>
      <c r="I33" s="709">
        <f t="shared" si="1"/>
        <v>0</v>
      </c>
    </row>
    <row r="34" spans="1:12" s="650" customFormat="1" ht="16.5" customHeight="1">
      <c r="A34" s="797"/>
      <c r="B34" s="808" t="s">
        <v>571</v>
      </c>
      <c r="C34" s="799" t="s">
        <v>296</v>
      </c>
      <c r="D34" s="800">
        <v>1</v>
      </c>
      <c r="E34" s="801"/>
      <c r="F34" s="802"/>
      <c r="G34" s="803"/>
      <c r="H34" s="804"/>
      <c r="I34" s="709">
        <f t="shared" si="1"/>
        <v>0</v>
      </c>
    </row>
    <row r="35" spans="1:12" s="650" customFormat="1" ht="16.5" customHeight="1">
      <c r="A35" s="797"/>
      <c r="B35" s="808" t="s">
        <v>572</v>
      </c>
      <c r="C35" s="799" t="s">
        <v>296</v>
      </c>
      <c r="D35" s="800">
        <v>1</v>
      </c>
      <c r="E35" s="801"/>
      <c r="F35" s="802"/>
      <c r="G35" s="803"/>
      <c r="H35" s="804"/>
      <c r="I35" s="709">
        <f t="shared" si="1"/>
        <v>0</v>
      </c>
    </row>
    <row r="36" spans="1:12" s="650" customFormat="1">
      <c r="A36" s="797"/>
      <c r="B36" s="798"/>
      <c r="C36" s="799"/>
      <c r="D36" s="800"/>
      <c r="E36" s="801"/>
      <c r="F36" s="802"/>
      <c r="G36" s="803"/>
      <c r="H36" s="804"/>
      <c r="I36" s="709"/>
    </row>
    <row r="37" spans="1:12" s="650" customFormat="1" ht="17.25" customHeight="1" thickBot="1">
      <c r="A37" s="809"/>
      <c r="B37" s="810"/>
      <c r="C37" s="811"/>
      <c r="D37" s="812"/>
      <c r="E37" s="813"/>
      <c r="F37" s="814"/>
      <c r="G37" s="815"/>
      <c r="H37" s="816"/>
      <c r="I37" s="817"/>
    </row>
    <row r="38" spans="1:12" s="763" customFormat="1" ht="15.75">
      <c r="A38" s="622">
        <v>2</v>
      </c>
      <c r="B38" s="623" t="s">
        <v>573</v>
      </c>
      <c r="C38" s="624"/>
      <c r="D38" s="625"/>
      <c r="E38" s="626"/>
      <c r="F38" s="818"/>
      <c r="G38" s="819"/>
      <c r="H38" s="820"/>
      <c r="I38" s="630"/>
    </row>
    <row r="39" spans="1:12" s="685" customFormat="1" ht="15.75">
      <c r="A39" s="632" t="s">
        <v>95</v>
      </c>
      <c r="B39" s="633" t="s">
        <v>574</v>
      </c>
      <c r="C39" s="634"/>
      <c r="D39" s="1008"/>
      <c r="E39" s="1008"/>
      <c r="F39" s="821"/>
      <c r="G39" s="822"/>
      <c r="H39" s="823"/>
      <c r="I39" s="638"/>
    </row>
    <row r="40" spans="1:12" s="650" customFormat="1" ht="16.5" customHeight="1">
      <c r="A40" s="641"/>
      <c r="B40" s="686" t="s">
        <v>575</v>
      </c>
      <c r="C40" s="687" t="s">
        <v>111</v>
      </c>
      <c r="D40" s="688"/>
      <c r="E40" s="668"/>
      <c r="F40" s="802"/>
      <c r="G40" s="803"/>
      <c r="H40" s="804"/>
      <c r="I40" s="709">
        <f t="shared" ref="I40:I44" si="2">E40*D40</f>
        <v>0</v>
      </c>
    </row>
    <row r="41" spans="1:12" s="650" customFormat="1" ht="16.5" customHeight="1">
      <c r="A41" s="641"/>
      <c r="B41" s="686" t="s">
        <v>576</v>
      </c>
      <c r="C41" s="687" t="s">
        <v>32</v>
      </c>
      <c r="D41" s="688">
        <v>38.400000000000006</v>
      </c>
      <c r="E41" s="668"/>
      <c r="F41" s="802"/>
      <c r="G41" s="803"/>
      <c r="H41" s="804"/>
      <c r="I41" s="709">
        <f t="shared" si="2"/>
        <v>0</v>
      </c>
    </row>
    <row r="42" spans="1:12" s="650" customFormat="1" ht="32.450000000000003" customHeight="1">
      <c r="A42" s="641"/>
      <c r="B42" s="686" t="s">
        <v>577</v>
      </c>
      <c r="C42" s="687" t="s">
        <v>32</v>
      </c>
      <c r="D42" s="688">
        <v>38.400000000000006</v>
      </c>
      <c r="E42" s="668"/>
      <c r="F42" s="802"/>
      <c r="G42" s="803"/>
      <c r="H42" s="804"/>
      <c r="I42" s="709">
        <f t="shared" si="2"/>
        <v>0</v>
      </c>
      <c r="L42" s="694"/>
    </row>
    <row r="43" spans="1:12" s="650" customFormat="1" ht="32.450000000000003" customHeight="1">
      <c r="A43" s="641"/>
      <c r="B43" s="686" t="s">
        <v>578</v>
      </c>
      <c r="C43" s="687" t="s">
        <v>230</v>
      </c>
      <c r="D43" s="688">
        <v>380</v>
      </c>
      <c r="E43" s="668"/>
      <c r="F43" s="802"/>
      <c r="G43" s="803"/>
      <c r="H43" s="804"/>
      <c r="I43" s="709">
        <f t="shared" si="2"/>
        <v>0</v>
      </c>
      <c r="L43" s="694"/>
    </row>
    <row r="44" spans="1:12" s="650" customFormat="1" ht="16.5" customHeight="1">
      <c r="A44" s="641"/>
      <c r="B44" s="686" t="s">
        <v>579</v>
      </c>
      <c r="C44" s="687" t="s">
        <v>111</v>
      </c>
      <c r="D44" s="688"/>
      <c r="E44" s="668"/>
      <c r="F44" s="802"/>
      <c r="G44" s="803"/>
      <c r="H44" s="804"/>
      <c r="I44" s="709">
        <f t="shared" si="2"/>
        <v>0</v>
      </c>
      <c r="L44" s="694"/>
    </row>
    <row r="45" spans="1:12" s="650" customFormat="1" ht="16.5" customHeight="1">
      <c r="A45" s="641"/>
      <c r="B45" s="686"/>
      <c r="C45" s="687"/>
      <c r="D45" s="688"/>
      <c r="E45" s="668"/>
      <c r="F45" s="802"/>
      <c r="G45" s="803"/>
      <c r="H45" s="804"/>
      <c r="I45" s="824"/>
      <c r="L45" s="694"/>
    </row>
    <row r="46" spans="1:12" s="685" customFormat="1" ht="15.75">
      <c r="A46" s="632" t="s">
        <v>482</v>
      </c>
      <c r="B46" s="633" t="s">
        <v>580</v>
      </c>
      <c r="C46" s="634"/>
      <c r="D46" s="1008"/>
      <c r="E46" s="1008"/>
      <c r="F46" s="821"/>
      <c r="G46" s="822"/>
      <c r="H46" s="823"/>
      <c r="I46" s="638"/>
    </row>
    <row r="47" spans="1:12" s="650" customFormat="1" ht="16.5" customHeight="1">
      <c r="A47" s="641"/>
      <c r="B47" s="686" t="s">
        <v>575</v>
      </c>
      <c r="C47" s="687" t="s">
        <v>111</v>
      </c>
      <c r="D47" s="688"/>
      <c r="E47" s="668"/>
      <c r="F47" s="802"/>
      <c r="G47" s="803"/>
      <c r="H47" s="804"/>
      <c r="I47" s="709">
        <f t="shared" ref="I47:I51" si="3">E47*D47</f>
        <v>0</v>
      </c>
    </row>
    <row r="48" spans="1:12" s="650" customFormat="1" ht="16.5" customHeight="1">
      <c r="A48" s="641"/>
      <c r="B48" s="686" t="s">
        <v>576</v>
      </c>
      <c r="C48" s="687" t="s">
        <v>32</v>
      </c>
      <c r="D48" s="688">
        <v>8.3999999999999986</v>
      </c>
      <c r="E48" s="668"/>
      <c r="F48" s="802"/>
      <c r="G48" s="803"/>
      <c r="H48" s="804"/>
      <c r="I48" s="709">
        <f t="shared" si="3"/>
        <v>0</v>
      </c>
    </row>
    <row r="49" spans="1:12" s="650" customFormat="1" ht="32.450000000000003" customHeight="1">
      <c r="A49" s="641"/>
      <c r="B49" s="686" t="s">
        <v>581</v>
      </c>
      <c r="C49" s="687" t="s">
        <v>32</v>
      </c>
      <c r="D49" s="688">
        <v>8.3999999999999986</v>
      </c>
      <c r="E49" s="668"/>
      <c r="F49" s="802"/>
      <c r="G49" s="803"/>
      <c r="H49" s="804"/>
      <c r="I49" s="709">
        <f t="shared" si="3"/>
        <v>0</v>
      </c>
      <c r="L49" s="694"/>
    </row>
    <row r="50" spans="1:12" s="650" customFormat="1" ht="32.450000000000003" customHeight="1">
      <c r="A50" s="641"/>
      <c r="B50" s="686" t="s">
        <v>582</v>
      </c>
      <c r="C50" s="687" t="s">
        <v>230</v>
      </c>
      <c r="D50" s="688">
        <v>100</v>
      </c>
      <c r="E50" s="668"/>
      <c r="F50" s="802"/>
      <c r="G50" s="803"/>
      <c r="H50" s="804"/>
      <c r="I50" s="709">
        <f t="shared" si="3"/>
        <v>0</v>
      </c>
      <c r="L50" s="694"/>
    </row>
    <row r="51" spans="1:12" s="650" customFormat="1" ht="16.5" customHeight="1">
      <c r="A51" s="641"/>
      <c r="B51" s="686" t="s">
        <v>579</v>
      </c>
      <c r="C51" s="687" t="s">
        <v>111</v>
      </c>
      <c r="D51" s="688"/>
      <c r="E51" s="668"/>
      <c r="F51" s="802"/>
      <c r="G51" s="803"/>
      <c r="H51" s="804"/>
      <c r="I51" s="709">
        <f t="shared" si="3"/>
        <v>0</v>
      </c>
      <c r="L51" s="694"/>
    </row>
    <row r="52" spans="1:12" s="650" customFormat="1" ht="16.5" customHeight="1">
      <c r="A52" s="641"/>
      <c r="B52" s="686"/>
      <c r="C52" s="687"/>
      <c r="D52" s="688"/>
      <c r="E52" s="668"/>
      <c r="F52" s="802"/>
      <c r="G52" s="803"/>
      <c r="H52" s="804"/>
      <c r="I52" s="824"/>
      <c r="L52" s="694"/>
    </row>
    <row r="53" spans="1:12" s="685" customFormat="1" ht="15.75">
      <c r="A53" s="632" t="s">
        <v>532</v>
      </c>
      <c r="B53" s="633" t="s">
        <v>583</v>
      </c>
      <c r="C53" s="634"/>
      <c r="D53" s="1008"/>
      <c r="E53" s="1008"/>
      <c r="F53" s="821"/>
      <c r="G53" s="822"/>
      <c r="H53" s="823"/>
      <c r="I53" s="638"/>
    </row>
    <row r="54" spans="1:12" s="650" customFormat="1" ht="16.5" customHeight="1">
      <c r="A54" s="641"/>
      <c r="B54" s="686" t="s">
        <v>575</v>
      </c>
      <c r="C54" s="687" t="s">
        <v>111</v>
      </c>
      <c r="D54" s="688"/>
      <c r="E54" s="668"/>
      <c r="F54" s="802"/>
      <c r="G54" s="803"/>
      <c r="H54" s="804"/>
      <c r="I54" s="709">
        <f t="shared" ref="I54:I60" si="4">E54*D54</f>
        <v>0</v>
      </c>
    </row>
    <row r="55" spans="1:12" s="650" customFormat="1" ht="32.450000000000003" customHeight="1">
      <c r="A55" s="641"/>
      <c r="B55" s="686" t="s">
        <v>584</v>
      </c>
      <c r="C55" s="687" t="s">
        <v>230</v>
      </c>
      <c r="D55" s="688">
        <v>12</v>
      </c>
      <c r="E55" s="668"/>
      <c r="F55" s="802"/>
      <c r="G55" s="803"/>
      <c r="H55" s="804"/>
      <c r="I55" s="709">
        <f t="shared" si="4"/>
        <v>0</v>
      </c>
      <c r="L55" s="694"/>
    </row>
    <row r="56" spans="1:12" s="650" customFormat="1" ht="16.5" customHeight="1">
      <c r="A56" s="641"/>
      <c r="B56" s="686" t="s">
        <v>576</v>
      </c>
      <c r="C56" s="687" t="s">
        <v>230</v>
      </c>
      <c r="D56" s="688">
        <v>12</v>
      </c>
      <c r="E56" s="668"/>
      <c r="F56" s="802"/>
      <c r="G56" s="803"/>
      <c r="H56" s="804"/>
      <c r="I56" s="709">
        <f t="shared" si="4"/>
        <v>0</v>
      </c>
    </row>
    <row r="57" spans="1:12" s="650" customFormat="1" ht="32.450000000000003" customHeight="1">
      <c r="A57" s="641"/>
      <c r="B57" s="686" t="s">
        <v>585</v>
      </c>
      <c r="C57" s="687" t="s">
        <v>230</v>
      </c>
      <c r="D57" s="688">
        <v>12</v>
      </c>
      <c r="E57" s="668"/>
      <c r="F57" s="802"/>
      <c r="G57" s="803"/>
      <c r="H57" s="804"/>
      <c r="I57" s="709">
        <f t="shared" si="4"/>
        <v>0</v>
      </c>
      <c r="L57" s="694"/>
    </row>
    <row r="58" spans="1:12" s="650" customFormat="1" ht="32.450000000000003" customHeight="1">
      <c r="A58" s="641"/>
      <c r="B58" s="686" t="s">
        <v>582</v>
      </c>
      <c r="C58" s="687" t="s">
        <v>230</v>
      </c>
      <c r="D58" s="688">
        <v>48</v>
      </c>
      <c r="E58" s="668"/>
      <c r="F58" s="802"/>
      <c r="G58" s="803"/>
      <c r="H58" s="804"/>
      <c r="I58" s="709">
        <f t="shared" si="4"/>
        <v>0</v>
      </c>
      <c r="L58" s="694"/>
    </row>
    <row r="59" spans="1:12" s="650" customFormat="1" ht="32.450000000000003" customHeight="1">
      <c r="A59" s="641"/>
      <c r="B59" s="686" t="s">
        <v>586</v>
      </c>
      <c r="C59" s="687" t="s">
        <v>230</v>
      </c>
      <c r="D59" s="688">
        <v>48</v>
      </c>
      <c r="E59" s="668"/>
      <c r="F59" s="802"/>
      <c r="G59" s="803"/>
      <c r="H59" s="804"/>
      <c r="I59" s="709">
        <f t="shared" si="4"/>
        <v>0</v>
      </c>
      <c r="L59" s="694"/>
    </row>
    <row r="60" spans="1:12" s="650" customFormat="1" ht="16.5" customHeight="1">
      <c r="A60" s="641"/>
      <c r="B60" s="686" t="s">
        <v>579</v>
      </c>
      <c r="C60" s="687" t="s">
        <v>111</v>
      </c>
      <c r="D60" s="688"/>
      <c r="E60" s="668"/>
      <c r="F60" s="802"/>
      <c r="G60" s="803"/>
      <c r="H60" s="804"/>
      <c r="I60" s="709">
        <f t="shared" si="4"/>
        <v>0</v>
      </c>
      <c r="L60" s="694"/>
    </row>
    <row r="61" spans="1:12" s="650" customFormat="1" ht="16.5" customHeight="1">
      <c r="A61" s="641"/>
      <c r="B61" s="686"/>
      <c r="C61" s="687"/>
      <c r="D61" s="688"/>
      <c r="E61" s="668"/>
      <c r="F61" s="802"/>
      <c r="G61" s="803"/>
      <c r="H61" s="804"/>
      <c r="I61" s="824"/>
      <c r="L61" s="694"/>
    </row>
    <row r="62" spans="1:12" s="685" customFormat="1" ht="15.75">
      <c r="A62" s="632" t="s">
        <v>587</v>
      </c>
      <c r="B62" s="633" t="s">
        <v>588</v>
      </c>
      <c r="C62" s="634"/>
      <c r="D62" s="1008"/>
      <c r="E62" s="1008"/>
      <c r="F62" s="821"/>
      <c r="G62" s="822"/>
      <c r="H62" s="823"/>
      <c r="I62" s="638"/>
    </row>
    <row r="63" spans="1:12" s="650" customFormat="1" ht="16.5" customHeight="1">
      <c r="A63" s="641"/>
      <c r="B63" s="686" t="s">
        <v>575</v>
      </c>
      <c r="C63" s="687" t="s">
        <v>111</v>
      </c>
      <c r="D63" s="688"/>
      <c r="E63" s="668"/>
      <c r="F63" s="802"/>
      <c r="G63" s="803"/>
      <c r="H63" s="804"/>
      <c r="I63" s="709">
        <f t="shared" ref="I63:I72" si="5">E63*D63</f>
        <v>0</v>
      </c>
    </row>
    <row r="64" spans="1:12" s="650" customFormat="1" ht="32.450000000000003" customHeight="1">
      <c r="A64" s="641"/>
      <c r="B64" s="686" t="s">
        <v>589</v>
      </c>
      <c r="C64" s="687" t="s">
        <v>32</v>
      </c>
      <c r="D64" s="688">
        <v>38.400000000000006</v>
      </c>
      <c r="E64" s="668"/>
      <c r="F64" s="802"/>
      <c r="G64" s="803"/>
      <c r="H64" s="804"/>
      <c r="I64" s="709">
        <f t="shared" si="5"/>
        <v>0</v>
      </c>
      <c r="L64" s="694"/>
    </row>
    <row r="65" spans="1:12" s="650" customFormat="1" ht="16.5" customHeight="1">
      <c r="A65" s="641"/>
      <c r="B65" s="686" t="s">
        <v>590</v>
      </c>
      <c r="C65" s="687" t="s">
        <v>32</v>
      </c>
      <c r="D65" s="688">
        <v>38.400000000000006</v>
      </c>
      <c r="E65" s="668"/>
      <c r="F65" s="802"/>
      <c r="G65" s="803"/>
      <c r="H65" s="804"/>
      <c r="I65" s="709">
        <f t="shared" si="5"/>
        <v>0</v>
      </c>
    </row>
    <row r="66" spans="1:12" s="650" customFormat="1" ht="32.450000000000003" customHeight="1">
      <c r="A66" s="641"/>
      <c r="B66" s="686" t="s">
        <v>591</v>
      </c>
      <c r="C66" s="687" t="s">
        <v>32</v>
      </c>
      <c r="D66" s="688">
        <v>38.400000000000006</v>
      </c>
      <c r="E66" s="668"/>
      <c r="F66" s="802"/>
      <c r="G66" s="803"/>
      <c r="H66" s="804"/>
      <c r="I66" s="709">
        <f t="shared" si="5"/>
        <v>0</v>
      </c>
      <c r="L66" s="694"/>
    </row>
    <row r="67" spans="1:12" s="650" customFormat="1" ht="32.450000000000003" customHeight="1">
      <c r="A67" s="641"/>
      <c r="B67" s="686" t="s">
        <v>592</v>
      </c>
      <c r="C67" s="687" t="s">
        <v>32</v>
      </c>
      <c r="D67" s="688">
        <v>38.400000000000006</v>
      </c>
      <c r="E67" s="668"/>
      <c r="F67" s="802"/>
      <c r="G67" s="803"/>
      <c r="H67" s="804"/>
      <c r="I67" s="709">
        <f t="shared" si="5"/>
        <v>0</v>
      </c>
      <c r="L67" s="694"/>
    </row>
    <row r="68" spans="1:12" s="650" customFormat="1" ht="32.450000000000003" customHeight="1">
      <c r="A68" s="641"/>
      <c r="B68" s="686" t="s">
        <v>593</v>
      </c>
      <c r="C68" s="687" t="s">
        <v>32</v>
      </c>
      <c r="D68" s="688">
        <v>38.400000000000006</v>
      </c>
      <c r="E68" s="668"/>
      <c r="F68" s="802"/>
      <c r="G68" s="803"/>
      <c r="H68" s="804"/>
      <c r="I68" s="709">
        <f t="shared" si="5"/>
        <v>0</v>
      </c>
      <c r="L68" s="694"/>
    </row>
    <row r="69" spans="1:12" s="650" customFormat="1" ht="32.450000000000003" customHeight="1">
      <c r="A69" s="641"/>
      <c r="B69" s="686" t="s">
        <v>594</v>
      </c>
      <c r="C69" s="687" t="s">
        <v>230</v>
      </c>
      <c r="D69" s="688">
        <v>120</v>
      </c>
      <c r="E69" s="668"/>
      <c r="F69" s="802"/>
      <c r="G69" s="803"/>
      <c r="H69" s="804"/>
      <c r="I69" s="709">
        <f t="shared" si="5"/>
        <v>0</v>
      </c>
      <c r="L69" s="694"/>
    </row>
    <row r="70" spans="1:12" s="650" customFormat="1" ht="32.450000000000003" customHeight="1">
      <c r="A70" s="641"/>
      <c r="B70" s="686" t="s">
        <v>595</v>
      </c>
      <c r="C70" s="687" t="s">
        <v>32</v>
      </c>
      <c r="D70" s="688">
        <v>38.400000000000006</v>
      </c>
      <c r="E70" s="668"/>
      <c r="F70" s="802"/>
      <c r="G70" s="803"/>
      <c r="H70" s="804"/>
      <c r="I70" s="709">
        <f t="shared" si="5"/>
        <v>0</v>
      </c>
      <c r="L70" s="694"/>
    </row>
    <row r="71" spans="1:12" s="650" customFormat="1" ht="32.450000000000003" customHeight="1">
      <c r="A71" s="641"/>
      <c r="B71" s="686" t="s">
        <v>596</v>
      </c>
      <c r="C71" s="687" t="s">
        <v>32</v>
      </c>
      <c r="D71" s="688">
        <v>38.400000000000006</v>
      </c>
      <c r="E71" s="668"/>
      <c r="F71" s="802"/>
      <c r="G71" s="803"/>
      <c r="H71" s="804"/>
      <c r="I71" s="709">
        <f t="shared" si="5"/>
        <v>0</v>
      </c>
      <c r="L71" s="694"/>
    </row>
    <row r="72" spans="1:12" s="650" customFormat="1" ht="15.6" customHeight="1">
      <c r="A72" s="641"/>
      <c r="B72" s="686" t="s">
        <v>579</v>
      </c>
      <c r="C72" s="687" t="s">
        <v>111</v>
      </c>
      <c r="D72" s="688"/>
      <c r="E72" s="668"/>
      <c r="F72" s="802"/>
      <c r="G72" s="803"/>
      <c r="H72" s="804"/>
      <c r="I72" s="709">
        <f t="shared" si="5"/>
        <v>0</v>
      </c>
      <c r="L72" s="694"/>
    </row>
    <row r="73" spans="1:12" s="650" customFormat="1" ht="15.6" customHeight="1">
      <c r="A73" s="641"/>
      <c r="B73" s="686"/>
      <c r="C73" s="687"/>
      <c r="D73" s="688"/>
      <c r="E73" s="668"/>
      <c r="F73" s="802"/>
      <c r="G73" s="803"/>
      <c r="H73" s="804"/>
      <c r="I73" s="824"/>
      <c r="L73" s="694"/>
    </row>
    <row r="74" spans="1:12" s="685" customFormat="1" ht="15.75">
      <c r="A74" s="632" t="s">
        <v>536</v>
      </c>
      <c r="B74" s="633" t="s">
        <v>597</v>
      </c>
      <c r="C74" s="634"/>
      <c r="D74" s="1008"/>
      <c r="E74" s="1008"/>
      <c r="F74" s="821"/>
      <c r="G74" s="822"/>
      <c r="H74" s="823"/>
      <c r="I74" s="638"/>
    </row>
    <row r="75" spans="1:12" s="650" customFormat="1" ht="16.5" customHeight="1">
      <c r="A75" s="641"/>
      <c r="B75" s="686" t="s">
        <v>575</v>
      </c>
      <c r="C75" s="687" t="s">
        <v>111</v>
      </c>
      <c r="D75" s="688"/>
      <c r="E75" s="668"/>
      <c r="F75" s="802"/>
      <c r="G75" s="803"/>
      <c r="H75" s="804"/>
      <c r="I75" s="709">
        <f t="shared" ref="I75:I80" si="6">E75*D75</f>
        <v>0</v>
      </c>
    </row>
    <row r="76" spans="1:12" s="650" customFormat="1" ht="32.450000000000003" customHeight="1">
      <c r="A76" s="641"/>
      <c r="B76" s="686" t="s">
        <v>589</v>
      </c>
      <c r="C76" s="687" t="s">
        <v>32</v>
      </c>
      <c r="D76" s="688">
        <v>38.400000000000006</v>
      </c>
      <c r="E76" s="668"/>
      <c r="F76" s="802"/>
      <c r="G76" s="803"/>
      <c r="H76" s="804"/>
      <c r="I76" s="709">
        <f t="shared" si="6"/>
        <v>0</v>
      </c>
      <c r="L76" s="694"/>
    </row>
    <row r="77" spans="1:12" s="650" customFormat="1" ht="16.5" customHeight="1">
      <c r="A77" s="641"/>
      <c r="B77" s="686" t="s">
        <v>576</v>
      </c>
      <c r="C77" s="687" t="s">
        <v>230</v>
      </c>
      <c r="D77" s="688">
        <v>12</v>
      </c>
      <c r="E77" s="668"/>
      <c r="F77" s="802"/>
      <c r="G77" s="803"/>
      <c r="H77" s="804"/>
      <c r="I77" s="709">
        <f t="shared" si="6"/>
        <v>0</v>
      </c>
    </row>
    <row r="78" spans="1:12" s="650" customFormat="1" ht="32.450000000000003" customHeight="1">
      <c r="A78" s="641"/>
      <c r="B78" s="686" t="s">
        <v>598</v>
      </c>
      <c r="C78" s="687" t="s">
        <v>32</v>
      </c>
      <c r="D78" s="688">
        <v>38.400000000000006</v>
      </c>
      <c r="E78" s="668"/>
      <c r="F78" s="802"/>
      <c r="G78" s="803"/>
      <c r="H78" s="804"/>
      <c r="I78" s="709">
        <f t="shared" si="6"/>
        <v>0</v>
      </c>
      <c r="L78" s="694"/>
    </row>
    <row r="79" spans="1:12" s="650" customFormat="1" ht="32.450000000000003" customHeight="1">
      <c r="A79" s="641"/>
      <c r="B79" s="686" t="s">
        <v>599</v>
      </c>
      <c r="C79" s="687" t="s">
        <v>296</v>
      </c>
      <c r="D79" s="688">
        <v>1</v>
      </c>
      <c r="E79" s="668"/>
      <c r="F79" s="802"/>
      <c r="G79" s="803"/>
      <c r="H79" s="804"/>
      <c r="I79" s="709">
        <f t="shared" si="6"/>
        <v>0</v>
      </c>
      <c r="L79" s="694"/>
    </row>
    <row r="80" spans="1:12" s="650" customFormat="1" ht="16.5" customHeight="1">
      <c r="A80" s="641"/>
      <c r="B80" s="686" t="s">
        <v>579</v>
      </c>
      <c r="C80" s="687" t="s">
        <v>111</v>
      </c>
      <c r="D80" s="688"/>
      <c r="E80" s="668"/>
      <c r="F80" s="802"/>
      <c r="G80" s="803"/>
      <c r="H80" s="804"/>
      <c r="I80" s="709">
        <f t="shared" si="6"/>
        <v>0</v>
      </c>
      <c r="L80" s="694"/>
    </row>
    <row r="81" spans="1:12" s="650" customFormat="1" ht="16.5" customHeight="1">
      <c r="A81" s="641"/>
      <c r="B81" s="686"/>
      <c r="C81" s="687"/>
      <c r="D81" s="688"/>
      <c r="E81" s="668"/>
      <c r="F81" s="802"/>
      <c r="G81" s="803"/>
      <c r="H81" s="804"/>
      <c r="I81" s="824"/>
      <c r="L81" s="694"/>
    </row>
    <row r="82" spans="1:12" s="685" customFormat="1" ht="15.75">
      <c r="A82" s="632" t="s">
        <v>600</v>
      </c>
      <c r="B82" s="633" t="s">
        <v>601</v>
      </c>
      <c r="C82" s="634"/>
      <c r="D82" s="1008"/>
      <c r="E82" s="1008"/>
      <c r="F82" s="821"/>
      <c r="G82" s="822"/>
      <c r="H82" s="823"/>
      <c r="I82" s="638"/>
    </row>
    <row r="83" spans="1:12" s="650" customFormat="1" ht="16.5" customHeight="1">
      <c r="A83" s="641"/>
      <c r="B83" s="686" t="s">
        <v>575</v>
      </c>
      <c r="C83" s="687" t="s">
        <v>111</v>
      </c>
      <c r="D83" s="688"/>
      <c r="E83" s="668"/>
      <c r="F83" s="802"/>
      <c r="G83" s="803"/>
      <c r="H83" s="804"/>
      <c r="I83" s="709">
        <f t="shared" ref="I83:I88" si="7">E83*D83</f>
        <v>0</v>
      </c>
    </row>
    <row r="84" spans="1:12" s="650" customFormat="1" ht="32.450000000000003" customHeight="1">
      <c r="A84" s="641"/>
      <c r="B84" s="686" t="s">
        <v>589</v>
      </c>
      <c r="C84" s="687" t="s">
        <v>32</v>
      </c>
      <c r="D84" s="688">
        <v>116.4</v>
      </c>
      <c r="E84" s="668"/>
      <c r="F84" s="802"/>
      <c r="G84" s="803"/>
      <c r="H84" s="804"/>
      <c r="I84" s="709">
        <f t="shared" si="7"/>
        <v>0</v>
      </c>
      <c r="L84" s="694"/>
    </row>
    <row r="85" spans="1:12" s="650" customFormat="1" ht="16.5" customHeight="1">
      <c r="A85" s="641"/>
      <c r="B85" s="686" t="s">
        <v>576</v>
      </c>
      <c r="C85" s="687" t="s">
        <v>230</v>
      </c>
      <c r="D85" s="688">
        <v>12</v>
      </c>
      <c r="E85" s="668"/>
      <c r="F85" s="802"/>
      <c r="G85" s="803"/>
      <c r="H85" s="804"/>
      <c r="I85" s="709">
        <f t="shared" si="7"/>
        <v>0</v>
      </c>
    </row>
    <row r="86" spans="1:12" s="650" customFormat="1" ht="32.450000000000003" customHeight="1">
      <c r="A86" s="641"/>
      <c r="B86" s="686" t="s">
        <v>602</v>
      </c>
      <c r="C86" s="687" t="s">
        <v>32</v>
      </c>
      <c r="D86" s="688">
        <v>116.4</v>
      </c>
      <c r="E86" s="668"/>
      <c r="F86" s="802"/>
      <c r="G86" s="803"/>
      <c r="H86" s="804"/>
      <c r="I86" s="709">
        <f t="shared" si="7"/>
        <v>0</v>
      </c>
      <c r="L86" s="694"/>
    </row>
    <row r="87" spans="1:12" s="650" customFormat="1" ht="32.450000000000003" customHeight="1">
      <c r="A87" s="641"/>
      <c r="B87" s="686" t="s">
        <v>599</v>
      </c>
      <c r="C87" s="687" t="s">
        <v>296</v>
      </c>
      <c r="D87" s="688">
        <v>1</v>
      </c>
      <c r="E87" s="668"/>
      <c r="F87" s="802"/>
      <c r="G87" s="803"/>
      <c r="H87" s="804"/>
      <c r="I87" s="709">
        <f t="shared" si="7"/>
        <v>0</v>
      </c>
      <c r="L87" s="694"/>
    </row>
    <row r="88" spans="1:12" s="650" customFormat="1" ht="16.5" customHeight="1">
      <c r="A88" s="641"/>
      <c r="B88" s="686" t="s">
        <v>579</v>
      </c>
      <c r="C88" s="687" t="s">
        <v>111</v>
      </c>
      <c r="D88" s="688"/>
      <c r="E88" s="668"/>
      <c r="F88" s="802"/>
      <c r="G88" s="803"/>
      <c r="H88" s="804"/>
      <c r="I88" s="709">
        <f t="shared" si="7"/>
        <v>0</v>
      </c>
      <c r="L88" s="694"/>
    </row>
    <row r="89" spans="1:12" s="650" customFormat="1" ht="16.5" customHeight="1">
      <c r="A89" s="641"/>
      <c r="B89" s="686"/>
      <c r="C89" s="687"/>
      <c r="D89" s="688"/>
      <c r="E89" s="668"/>
      <c r="F89" s="802"/>
      <c r="G89" s="803"/>
      <c r="H89" s="804"/>
      <c r="I89" s="824"/>
      <c r="L89" s="694"/>
    </row>
    <row r="90" spans="1:12" s="685" customFormat="1" ht="15.75">
      <c r="A90" s="632" t="s">
        <v>603</v>
      </c>
      <c r="B90" s="633" t="s">
        <v>604</v>
      </c>
      <c r="C90" s="634"/>
      <c r="D90" s="1008"/>
      <c r="E90" s="1008"/>
      <c r="F90" s="821"/>
      <c r="G90" s="822"/>
      <c r="H90" s="823"/>
      <c r="I90" s="638"/>
    </row>
    <row r="91" spans="1:12" s="650" customFormat="1" ht="16.5" customHeight="1">
      <c r="A91" s="641"/>
      <c r="B91" s="686" t="s">
        <v>575</v>
      </c>
      <c r="C91" s="687" t="s">
        <v>111</v>
      </c>
      <c r="D91" s="688"/>
      <c r="E91" s="668"/>
      <c r="F91" s="802"/>
      <c r="G91" s="803"/>
      <c r="H91" s="804"/>
      <c r="I91" s="709">
        <f t="shared" ref="I91:I96" si="8">E91*D91</f>
        <v>0</v>
      </c>
    </row>
    <row r="92" spans="1:12" s="650" customFormat="1" ht="32.450000000000003" customHeight="1">
      <c r="A92" s="641"/>
      <c r="B92" s="686" t="s">
        <v>589</v>
      </c>
      <c r="C92" s="687" t="s">
        <v>32</v>
      </c>
      <c r="D92" s="688">
        <v>91.200000000000017</v>
      </c>
      <c r="E92" s="668"/>
      <c r="F92" s="802"/>
      <c r="G92" s="803"/>
      <c r="H92" s="804"/>
      <c r="I92" s="709">
        <f t="shared" si="8"/>
        <v>0</v>
      </c>
      <c r="L92" s="694"/>
    </row>
    <row r="93" spans="1:12" s="650" customFormat="1" ht="16.5" customHeight="1">
      <c r="A93" s="641"/>
      <c r="B93" s="686" t="s">
        <v>605</v>
      </c>
      <c r="C93" s="687"/>
      <c r="D93" s="688"/>
      <c r="E93" s="668"/>
      <c r="F93" s="802"/>
      <c r="G93" s="803"/>
      <c r="H93" s="804"/>
      <c r="I93" s="709">
        <f t="shared" si="8"/>
        <v>0</v>
      </c>
    </row>
    <row r="94" spans="1:12" s="650" customFormat="1" ht="32.450000000000003" customHeight="1">
      <c r="A94" s="641"/>
      <c r="B94" s="686" t="s">
        <v>606</v>
      </c>
      <c r="C94" s="687" t="s">
        <v>32</v>
      </c>
      <c r="D94" s="688">
        <v>91.200000000000017</v>
      </c>
      <c r="E94" s="668"/>
      <c r="F94" s="802"/>
      <c r="G94" s="803"/>
      <c r="H94" s="804"/>
      <c r="I94" s="709">
        <f t="shared" si="8"/>
        <v>0</v>
      </c>
      <c r="L94" s="694"/>
    </row>
    <row r="95" spans="1:12" s="650" customFormat="1" ht="32.450000000000003" customHeight="1">
      <c r="A95" s="641"/>
      <c r="B95" s="686" t="s">
        <v>599</v>
      </c>
      <c r="C95" s="687" t="s">
        <v>296</v>
      </c>
      <c r="D95" s="688">
        <v>1</v>
      </c>
      <c r="E95" s="668"/>
      <c r="F95" s="802"/>
      <c r="G95" s="803"/>
      <c r="H95" s="804"/>
      <c r="I95" s="709">
        <f t="shared" si="8"/>
        <v>0</v>
      </c>
      <c r="L95" s="694"/>
    </row>
    <row r="96" spans="1:12" s="650" customFormat="1" ht="16.5" customHeight="1">
      <c r="A96" s="641"/>
      <c r="B96" s="686" t="s">
        <v>579</v>
      </c>
      <c r="C96" s="687" t="s">
        <v>111</v>
      </c>
      <c r="D96" s="688"/>
      <c r="E96" s="668"/>
      <c r="F96" s="802"/>
      <c r="G96" s="803"/>
      <c r="H96" s="804"/>
      <c r="I96" s="709">
        <f t="shared" si="8"/>
        <v>0</v>
      </c>
      <c r="L96" s="694"/>
    </row>
    <row r="97" spans="1:12" s="650" customFormat="1" ht="16.5" customHeight="1">
      <c r="A97" s="641"/>
      <c r="B97" s="686"/>
      <c r="C97" s="687"/>
      <c r="D97" s="688"/>
      <c r="E97" s="668"/>
      <c r="F97" s="802"/>
      <c r="G97" s="803"/>
      <c r="H97" s="804"/>
      <c r="I97" s="824"/>
      <c r="L97" s="694"/>
    </row>
    <row r="98" spans="1:12" s="685" customFormat="1" ht="15.75">
      <c r="A98" s="632" t="s">
        <v>607</v>
      </c>
      <c r="B98" s="633" t="s">
        <v>608</v>
      </c>
      <c r="C98" s="634"/>
      <c r="D98" s="1008"/>
      <c r="E98" s="1008"/>
      <c r="F98" s="821"/>
      <c r="G98" s="822"/>
      <c r="H98" s="823"/>
      <c r="I98" s="638"/>
    </row>
    <row r="99" spans="1:12" s="650" customFormat="1" ht="16.5" customHeight="1">
      <c r="A99" s="641"/>
      <c r="B99" s="825" t="s">
        <v>609</v>
      </c>
      <c r="C99" s="687" t="s">
        <v>32</v>
      </c>
      <c r="D99" s="688">
        <v>26.25</v>
      </c>
      <c r="E99" s="668"/>
      <c r="F99" s="802"/>
      <c r="G99" s="803"/>
      <c r="H99" s="804"/>
      <c r="I99" s="709">
        <f t="shared" ref="I99" si="9">E99*D99</f>
        <v>0</v>
      </c>
    </row>
    <row r="100" spans="1:12" s="650" customFormat="1" ht="32.450000000000003" customHeight="1">
      <c r="A100" s="641"/>
      <c r="B100" s="826" t="s">
        <v>610</v>
      </c>
      <c r="C100" s="687"/>
      <c r="D100" s="688"/>
      <c r="E100" s="668"/>
      <c r="F100" s="802"/>
      <c r="G100" s="803"/>
      <c r="H100" s="804"/>
      <c r="I100" s="824"/>
      <c r="L100" s="694"/>
    </row>
    <row r="101" spans="1:12" s="650" customFormat="1" ht="21" customHeight="1">
      <c r="A101" s="641"/>
      <c r="B101" s="826" t="s">
        <v>611</v>
      </c>
      <c r="C101" s="687"/>
      <c r="D101" s="688"/>
      <c r="E101" s="668"/>
      <c r="F101" s="802"/>
      <c r="G101" s="803"/>
      <c r="H101" s="804"/>
      <c r="I101" s="824"/>
      <c r="L101" s="694"/>
    </row>
    <row r="102" spans="1:12" s="650" customFormat="1" ht="37.15" customHeight="1">
      <c r="A102" s="641"/>
      <c r="B102" s="826" t="s">
        <v>612</v>
      </c>
      <c r="C102" s="687"/>
      <c r="D102" s="688"/>
      <c r="E102" s="668"/>
      <c r="F102" s="802"/>
      <c r="G102" s="803"/>
      <c r="H102" s="804"/>
      <c r="I102" s="824"/>
    </row>
    <row r="103" spans="1:12" s="650" customFormat="1" ht="32.450000000000003" customHeight="1">
      <c r="A103" s="641"/>
      <c r="B103" s="825" t="s">
        <v>613</v>
      </c>
      <c r="C103" s="687" t="s">
        <v>230</v>
      </c>
      <c r="D103" s="827">
        <v>12</v>
      </c>
      <c r="E103" s="668"/>
      <c r="F103" s="802"/>
      <c r="G103" s="803"/>
      <c r="H103" s="804"/>
      <c r="I103" s="709">
        <f t="shared" ref="I103:I106" si="10">E103*D103</f>
        <v>0</v>
      </c>
      <c r="L103" s="694"/>
    </row>
    <row r="104" spans="1:12" s="650" customFormat="1" ht="16.5" customHeight="1">
      <c r="A104" s="641"/>
      <c r="B104" s="825" t="s">
        <v>614</v>
      </c>
      <c r="C104" s="687" t="s">
        <v>32</v>
      </c>
      <c r="D104" s="688">
        <v>43.2</v>
      </c>
      <c r="E104" s="668"/>
      <c r="F104" s="802"/>
      <c r="G104" s="803"/>
      <c r="H104" s="804"/>
      <c r="I104" s="709">
        <f t="shared" si="10"/>
        <v>0</v>
      </c>
      <c r="L104" s="694"/>
    </row>
    <row r="105" spans="1:12" s="650" customFormat="1" ht="16.5" customHeight="1">
      <c r="A105" s="641"/>
      <c r="B105" s="825" t="s">
        <v>615</v>
      </c>
      <c r="C105" s="687" t="s">
        <v>477</v>
      </c>
      <c r="D105" s="688">
        <v>195</v>
      </c>
      <c r="E105" s="668"/>
      <c r="F105" s="802"/>
      <c r="G105" s="803"/>
      <c r="H105" s="804"/>
      <c r="I105" s="709">
        <f t="shared" si="10"/>
        <v>0</v>
      </c>
      <c r="L105" s="694"/>
    </row>
    <row r="106" spans="1:12" s="650" customFormat="1" ht="16.5" customHeight="1">
      <c r="A106" s="641"/>
      <c r="B106" s="825" t="s">
        <v>616</v>
      </c>
      <c r="C106" s="687" t="s">
        <v>296</v>
      </c>
      <c r="D106" s="688">
        <v>1</v>
      </c>
      <c r="E106" s="668"/>
      <c r="F106" s="802"/>
      <c r="G106" s="803"/>
      <c r="H106" s="804"/>
      <c r="I106" s="709">
        <f t="shared" si="10"/>
        <v>0</v>
      </c>
    </row>
    <row r="107" spans="1:12" s="650" customFormat="1" ht="16.5" customHeight="1">
      <c r="A107" s="641"/>
      <c r="B107" s="825"/>
      <c r="C107" s="687"/>
      <c r="D107" s="688"/>
      <c r="E107" s="668"/>
      <c r="F107" s="802"/>
      <c r="G107" s="803"/>
      <c r="H107" s="804"/>
      <c r="I107" s="824"/>
    </row>
    <row r="108" spans="1:12" s="685" customFormat="1" ht="15.75">
      <c r="A108" s="632" t="s">
        <v>617</v>
      </c>
      <c r="B108" s="633" t="s">
        <v>618</v>
      </c>
      <c r="C108" s="634"/>
      <c r="D108" s="1008"/>
      <c r="E108" s="1008"/>
      <c r="F108" s="821"/>
      <c r="G108" s="822"/>
      <c r="H108" s="823"/>
      <c r="I108" s="638"/>
    </row>
    <row r="109" spans="1:12" s="650" customFormat="1">
      <c r="A109" s="641"/>
      <c r="B109" s="828" t="s">
        <v>619</v>
      </c>
      <c r="C109" s="643" t="s">
        <v>230</v>
      </c>
      <c r="D109" s="644">
        <v>6</v>
      </c>
      <c r="E109" s="645"/>
      <c r="F109" s="802"/>
      <c r="G109" s="803"/>
      <c r="H109" s="804"/>
      <c r="I109" s="709">
        <f t="shared" ref="I109:I110" si="11">E109*D109</f>
        <v>0</v>
      </c>
    </row>
    <row r="110" spans="1:12" s="650" customFormat="1" ht="16.899999999999999" customHeight="1">
      <c r="A110" s="641"/>
      <c r="B110" s="642" t="s">
        <v>620</v>
      </c>
      <c r="C110" s="643" t="s">
        <v>296</v>
      </c>
      <c r="D110" s="644">
        <v>1</v>
      </c>
      <c r="E110" s="645"/>
      <c r="F110" s="802"/>
      <c r="G110" s="803"/>
      <c r="H110" s="804"/>
      <c r="I110" s="709">
        <f t="shared" si="11"/>
        <v>0</v>
      </c>
    </row>
    <row r="111" spans="1:12" s="650" customFormat="1" ht="16.899999999999999" customHeight="1">
      <c r="A111" s="641"/>
      <c r="B111" s="705"/>
      <c r="C111" s="706"/>
      <c r="D111" s="707"/>
      <c r="E111" s="708"/>
      <c r="F111" s="802"/>
      <c r="G111" s="803"/>
      <c r="H111" s="804"/>
      <c r="I111" s="709"/>
    </row>
    <row r="112" spans="1:12" s="685" customFormat="1" ht="15.75">
      <c r="A112" s="632" t="s">
        <v>621</v>
      </c>
      <c r="B112" s="633" t="s">
        <v>622</v>
      </c>
      <c r="C112" s="634"/>
      <c r="D112" s="1008"/>
      <c r="E112" s="1008"/>
      <c r="F112" s="821"/>
      <c r="G112" s="822"/>
      <c r="H112" s="823"/>
      <c r="I112" s="638"/>
    </row>
    <row r="113" spans="1:10" s="650" customFormat="1">
      <c r="A113" s="641"/>
      <c r="B113" s="829" t="s">
        <v>623</v>
      </c>
      <c r="C113" s="687" t="s">
        <v>477</v>
      </c>
      <c r="D113" s="688">
        <v>196</v>
      </c>
      <c r="E113" s="645"/>
      <c r="F113" s="802"/>
      <c r="G113" s="803"/>
      <c r="H113" s="804"/>
      <c r="I113" s="709">
        <f t="shared" ref="I113" si="12">E113*D113</f>
        <v>0</v>
      </c>
    </row>
    <row r="114" spans="1:10" s="650" customFormat="1">
      <c r="A114" s="641"/>
      <c r="B114" s="829"/>
      <c r="C114" s="687"/>
      <c r="D114" s="688"/>
      <c r="E114" s="708"/>
      <c r="F114" s="802"/>
      <c r="G114" s="803"/>
      <c r="H114" s="804"/>
      <c r="I114" s="709"/>
    </row>
    <row r="115" spans="1:10" ht="15.75" thickBot="1">
      <c r="A115" s="830"/>
      <c r="B115" s="831"/>
      <c r="C115" s="832"/>
      <c r="D115" s="833"/>
      <c r="E115" s="831"/>
      <c r="F115" s="814"/>
      <c r="G115" s="815"/>
      <c r="H115" s="816"/>
      <c r="I115" s="834"/>
    </row>
    <row r="116" spans="1:10" ht="21.75" thickBot="1">
      <c r="A116" s="718"/>
      <c r="B116" s="719" t="s">
        <v>547</v>
      </c>
      <c r="C116" s="720"/>
      <c r="D116" s="721"/>
      <c r="E116" s="722"/>
      <c r="F116" s="835"/>
      <c r="G116" s="835"/>
      <c r="H116" s="835"/>
      <c r="I116" s="724"/>
      <c r="J116" s="631"/>
    </row>
  </sheetData>
  <mergeCells count="14">
    <mergeCell ref="D108:E108"/>
    <mergeCell ref="D112:E112"/>
    <mergeCell ref="D53:E53"/>
    <mergeCell ref="D62:E62"/>
    <mergeCell ref="D74:E74"/>
    <mergeCell ref="D82:E82"/>
    <mergeCell ref="D90:E90"/>
    <mergeCell ref="D98:E98"/>
    <mergeCell ref="D46:E46"/>
    <mergeCell ref="C2:D2"/>
    <mergeCell ref="D10:E10"/>
    <mergeCell ref="D19:E19"/>
    <mergeCell ref="D21:E21"/>
    <mergeCell ref="D39:E39"/>
  </mergeCells>
  <printOptions gridLines="1"/>
  <pageMargins left="0.70866141732283472" right="0.70866141732283472" top="0.74803149606299213" bottom="0.74803149606299213" header="0.31496062992125984" footer="0.31496062992125984"/>
  <pageSetup paperSize="9" scale="39" fitToHeight="0" orientation="portrait" horizontalDpi="300" verticalDpi="300" r:id="rId1"/>
  <headerFooter>
    <oddHeader>&amp;LUniversité de Strasbourg&amp;CAppel à projet de mécénat de compétences</oddHeader>
    <oddFooter>&amp;LRestauration de la Serre de Bary&amp;C&amp;A&amp;R&amp;P/&amp;N</oddFooter>
  </headerFooter>
  <rowBreaks count="1" manualBreakCount="1">
    <brk id="89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BreakPreview" zoomScaleNormal="70" zoomScaleSheetLayoutView="100" workbookViewId="0">
      <selection activeCell="E7" sqref="E7"/>
    </sheetView>
  </sheetViews>
  <sheetFormatPr baseColWidth="10" defaultColWidth="10.7109375" defaultRowHeight="15"/>
  <cols>
    <col min="1" max="1" width="12" style="725" bestFit="1" customWidth="1"/>
    <col min="2" max="2" width="69.85546875" style="717" customWidth="1"/>
    <col min="3" max="3" width="13.85546875" style="726" customWidth="1"/>
    <col min="4" max="4" width="10.7109375" style="727"/>
    <col min="5" max="5" width="23.140625" style="717" customWidth="1"/>
    <col min="6" max="6" width="21.7109375" style="717" customWidth="1"/>
    <col min="7" max="7" width="25.7109375" style="717" customWidth="1"/>
    <col min="8" max="8" width="25.140625" style="717" customWidth="1"/>
    <col min="9" max="9" width="19" style="728" bestFit="1" customWidth="1"/>
    <col min="10" max="16384" width="10.7109375" style="717"/>
  </cols>
  <sheetData>
    <row r="1" spans="1:10" s="597" customFormat="1" ht="6.95" customHeight="1" thickBot="1">
      <c r="A1" s="596"/>
      <c r="C1" s="598"/>
      <c r="D1" s="599"/>
      <c r="I1" s="600"/>
    </row>
    <row r="2" spans="1:10" s="597" customFormat="1" ht="29.85" customHeight="1" thickBot="1">
      <c r="A2" s="601"/>
      <c r="B2" s="602" t="s">
        <v>457</v>
      </c>
      <c r="C2" s="1009" t="s">
        <v>88</v>
      </c>
      <c r="D2" s="1010"/>
      <c r="E2" s="603" t="s">
        <v>458</v>
      </c>
      <c r="F2" s="604"/>
      <c r="G2" s="604"/>
      <c r="H2" s="604"/>
      <c r="I2" s="605"/>
    </row>
    <row r="3" spans="1:10" s="597" customFormat="1" ht="6.95" customHeight="1" thickBot="1">
      <c r="A3" s="596"/>
      <c r="C3" s="598"/>
      <c r="D3" s="599"/>
      <c r="I3" s="600"/>
    </row>
    <row r="4" spans="1:10" s="610" customFormat="1" ht="16.5" thickBot="1">
      <c r="A4" s="606"/>
      <c r="B4" s="607" t="s">
        <v>505</v>
      </c>
      <c r="C4" s="607"/>
      <c r="D4" s="607"/>
      <c r="E4" s="607"/>
      <c r="F4" s="607"/>
      <c r="G4" s="607"/>
      <c r="H4" s="607"/>
      <c r="I4" s="608"/>
      <c r="J4" s="609"/>
    </row>
    <row r="5" spans="1:10" s="597" customFormat="1" ht="6.95" customHeight="1">
      <c r="A5" s="596"/>
      <c r="C5" s="598"/>
      <c r="D5" s="599"/>
      <c r="I5" s="600"/>
    </row>
    <row r="6" spans="1:10" s="597" customFormat="1" ht="6.95" customHeight="1" thickBot="1">
      <c r="A6" s="596"/>
      <c r="C6" s="598"/>
      <c r="D6" s="599"/>
      <c r="I6" s="600"/>
    </row>
    <row r="7" spans="1:10" s="610" customFormat="1" ht="121.5" customHeight="1" thickBot="1">
      <c r="A7" s="611" t="s">
        <v>506</v>
      </c>
      <c r="B7" s="612" t="s">
        <v>460</v>
      </c>
      <c r="C7" s="613" t="s">
        <v>3</v>
      </c>
      <c r="D7" s="613" t="s">
        <v>201</v>
      </c>
      <c r="E7" s="485" t="s">
        <v>760</v>
      </c>
      <c r="F7" s="614" t="s">
        <v>461</v>
      </c>
      <c r="G7" s="615" t="s">
        <v>90</v>
      </c>
      <c r="H7" s="616" t="s">
        <v>91</v>
      </c>
      <c r="I7" s="608" t="s">
        <v>462</v>
      </c>
      <c r="J7" s="609"/>
    </row>
    <row r="8" spans="1:10" s="597" customFormat="1" ht="6.95" customHeight="1" thickBot="1">
      <c r="A8" s="596"/>
      <c r="C8" s="617"/>
      <c r="D8" s="599"/>
      <c r="F8" s="618"/>
      <c r="G8" s="619"/>
      <c r="H8" s="620"/>
      <c r="I8" s="621"/>
    </row>
    <row r="9" spans="1:10" s="631" customFormat="1" ht="15.75">
      <c r="A9" s="622">
        <v>1</v>
      </c>
      <c r="B9" s="623" t="s">
        <v>463</v>
      </c>
      <c r="C9" s="624"/>
      <c r="D9" s="625"/>
      <c r="E9" s="626"/>
      <c r="F9" s="627"/>
      <c r="G9" s="628"/>
      <c r="H9" s="629"/>
      <c r="I9" s="630"/>
    </row>
    <row r="10" spans="1:10" s="640" customFormat="1">
      <c r="A10" s="632" t="s">
        <v>464</v>
      </c>
      <c r="B10" s="633" t="s">
        <v>465</v>
      </c>
      <c r="C10" s="634"/>
      <c r="D10" s="1008"/>
      <c r="E10" s="1008"/>
      <c r="F10" s="635"/>
      <c r="G10" s="636"/>
      <c r="H10" s="637"/>
      <c r="I10" s="638"/>
      <c r="J10" s="639"/>
    </row>
    <row r="11" spans="1:10" s="650" customFormat="1" ht="16.5" customHeight="1">
      <c r="A11" s="641"/>
      <c r="B11" s="642" t="s">
        <v>507</v>
      </c>
      <c r="C11" s="643"/>
      <c r="D11" s="644"/>
      <c r="E11" s="645"/>
      <c r="F11" s="646"/>
      <c r="G11" s="647"/>
      <c r="H11" s="648"/>
      <c r="I11" s="649">
        <f>D11*E11</f>
        <v>0</v>
      </c>
    </row>
    <row r="12" spans="1:10" s="650" customFormat="1" ht="16.5" customHeight="1">
      <c r="A12" s="641"/>
      <c r="B12" s="642" t="s">
        <v>508</v>
      </c>
      <c r="C12" s="643" t="s">
        <v>111</v>
      </c>
      <c r="D12" s="644"/>
      <c r="E12" s="645"/>
      <c r="F12" s="651"/>
      <c r="G12" s="652"/>
      <c r="H12" s="653"/>
      <c r="I12" s="649">
        <f>D12*E12</f>
        <v>0</v>
      </c>
      <c r="J12" s="654"/>
    </row>
    <row r="13" spans="1:10" s="640" customFormat="1">
      <c r="A13" s="632" t="s">
        <v>466</v>
      </c>
      <c r="B13" s="655" t="s">
        <v>467</v>
      </c>
      <c r="C13" s="656" t="s">
        <v>509</v>
      </c>
      <c r="D13" s="1011"/>
      <c r="E13" s="1011"/>
      <c r="F13" s="657"/>
      <c r="G13" s="658"/>
      <c r="H13" s="659"/>
      <c r="I13" s="660"/>
    </row>
    <row r="14" spans="1:10" s="650" customFormat="1" ht="31.9" customHeight="1">
      <c r="A14" s="641"/>
      <c r="B14" s="642" t="s">
        <v>510</v>
      </c>
      <c r="C14" s="643" t="s">
        <v>296</v>
      </c>
      <c r="D14" s="644"/>
      <c r="E14" s="644"/>
      <c r="F14" s="661"/>
      <c r="G14" s="662"/>
      <c r="H14" s="663"/>
      <c r="I14" s="649">
        <f t="shared" ref="I14:I21" si="0">D14*E14</f>
        <v>0</v>
      </c>
      <c r="J14" s="654"/>
    </row>
    <row r="15" spans="1:10" s="650" customFormat="1" ht="16.5" customHeight="1">
      <c r="A15" s="641"/>
      <c r="B15" s="642" t="s">
        <v>511</v>
      </c>
      <c r="C15" s="643" t="s">
        <v>296</v>
      </c>
      <c r="D15" s="644"/>
      <c r="E15" s="645"/>
      <c r="F15" s="664"/>
      <c r="G15" s="665"/>
      <c r="H15" s="666"/>
      <c r="I15" s="649">
        <f t="shared" si="0"/>
        <v>0</v>
      </c>
      <c r="J15" s="654"/>
    </row>
    <row r="16" spans="1:10" s="650" customFormat="1" ht="16.5" customHeight="1">
      <c r="A16" s="641"/>
      <c r="B16" s="642" t="s">
        <v>512</v>
      </c>
      <c r="C16" s="643" t="s">
        <v>296</v>
      </c>
      <c r="D16" s="644"/>
      <c r="E16" s="645"/>
      <c r="F16" s="667"/>
      <c r="G16" s="668"/>
      <c r="H16" s="669"/>
      <c r="I16" s="649">
        <f t="shared" si="0"/>
        <v>0</v>
      </c>
      <c r="J16" s="654"/>
    </row>
    <row r="17" spans="1:12" s="650" customFormat="1" ht="33.6" customHeight="1">
      <c r="A17" s="641"/>
      <c r="B17" s="642" t="s">
        <v>513</v>
      </c>
      <c r="C17" s="643" t="s">
        <v>296</v>
      </c>
      <c r="D17" s="644"/>
      <c r="E17" s="645"/>
      <c r="F17" s="667"/>
      <c r="G17" s="668"/>
      <c r="H17" s="669"/>
      <c r="I17" s="649">
        <f t="shared" si="0"/>
        <v>0</v>
      </c>
      <c r="J17" s="654"/>
    </row>
    <row r="18" spans="1:12" s="650" customFormat="1" ht="16.5" customHeight="1">
      <c r="A18" s="641"/>
      <c r="B18" s="642" t="s">
        <v>514</v>
      </c>
      <c r="C18" s="643" t="s">
        <v>296</v>
      </c>
      <c r="D18" s="644"/>
      <c r="E18" s="645"/>
      <c r="F18" s="664"/>
      <c r="G18" s="665"/>
      <c r="H18" s="666"/>
      <c r="I18" s="649">
        <f t="shared" si="0"/>
        <v>0</v>
      </c>
      <c r="J18" s="654"/>
    </row>
    <row r="19" spans="1:12" s="650" customFormat="1" ht="16.5" customHeight="1">
      <c r="A19" s="641"/>
      <c r="B19" s="642" t="s">
        <v>515</v>
      </c>
      <c r="C19" s="643" t="s">
        <v>296</v>
      </c>
      <c r="D19" s="644"/>
      <c r="E19" s="645"/>
      <c r="F19" s="670"/>
      <c r="G19" s="645"/>
      <c r="H19" s="671"/>
      <c r="I19" s="649">
        <f t="shared" si="0"/>
        <v>0</v>
      </c>
      <c r="J19" s="654"/>
    </row>
    <row r="20" spans="1:12" s="650" customFormat="1" ht="16.5" customHeight="1">
      <c r="A20" s="641"/>
      <c r="B20" s="642" t="s">
        <v>516</v>
      </c>
      <c r="C20" s="643" t="s">
        <v>296</v>
      </c>
      <c r="D20" s="644"/>
      <c r="E20" s="645"/>
      <c r="F20" s="670"/>
      <c r="G20" s="645"/>
      <c r="H20" s="671"/>
      <c r="I20" s="649">
        <f t="shared" si="0"/>
        <v>0</v>
      </c>
      <c r="J20" s="654"/>
    </row>
    <row r="21" spans="1:12" s="650" customFormat="1" ht="16.5" customHeight="1" thickBot="1">
      <c r="A21" s="672"/>
      <c r="B21" s="673" t="s">
        <v>508</v>
      </c>
      <c r="C21" s="674" t="s">
        <v>111</v>
      </c>
      <c r="D21" s="675"/>
      <c r="E21" s="676"/>
      <c r="F21" s="677"/>
      <c r="G21" s="676"/>
      <c r="H21" s="678"/>
      <c r="I21" s="649">
        <f t="shared" si="0"/>
        <v>0</v>
      </c>
      <c r="J21" s="654"/>
    </row>
    <row r="22" spans="1:12" s="631" customFormat="1" ht="15.75">
      <c r="A22" s="622">
        <v>2</v>
      </c>
      <c r="B22" s="623" t="s">
        <v>517</v>
      </c>
      <c r="C22" s="624"/>
      <c r="D22" s="625"/>
      <c r="E22" s="626"/>
      <c r="F22" s="679"/>
      <c r="G22" s="680"/>
      <c r="H22" s="681"/>
      <c r="I22" s="630"/>
    </row>
    <row r="23" spans="1:12" s="685" customFormat="1" ht="15.75">
      <c r="A23" s="632" t="s">
        <v>95</v>
      </c>
      <c r="B23" s="633" t="s">
        <v>518</v>
      </c>
      <c r="C23" s="634"/>
      <c r="D23" s="1008"/>
      <c r="E23" s="1008"/>
      <c r="F23" s="682"/>
      <c r="G23" s="683"/>
      <c r="H23" s="684"/>
      <c r="I23" s="638"/>
    </row>
    <row r="24" spans="1:12" s="650" customFormat="1" ht="16.5" customHeight="1">
      <c r="A24" s="641"/>
      <c r="B24" s="686" t="s">
        <v>519</v>
      </c>
      <c r="C24" s="687" t="s">
        <v>477</v>
      </c>
      <c r="D24" s="688">
        <v>195</v>
      </c>
      <c r="E24" s="668"/>
      <c r="F24" s="667"/>
      <c r="G24" s="668"/>
      <c r="H24" s="669"/>
      <c r="I24" s="649">
        <f t="shared" ref="I24:I32" si="1">D24*E24</f>
        <v>0</v>
      </c>
    </row>
    <row r="25" spans="1:12" s="650" customFormat="1" ht="36" customHeight="1">
      <c r="A25" s="641"/>
      <c r="B25" s="686" t="s">
        <v>520</v>
      </c>
      <c r="C25" s="687" t="s">
        <v>296</v>
      </c>
      <c r="D25" s="688">
        <v>1</v>
      </c>
      <c r="E25" s="668"/>
      <c r="F25" s="667"/>
      <c r="G25" s="668"/>
      <c r="H25" s="669"/>
      <c r="I25" s="649">
        <f t="shared" si="1"/>
        <v>0</v>
      </c>
    </row>
    <row r="26" spans="1:12" s="650" customFormat="1" ht="32.450000000000003" customHeight="1">
      <c r="A26" s="641"/>
      <c r="B26" s="642" t="s">
        <v>521</v>
      </c>
      <c r="C26" s="689"/>
      <c r="D26" s="690"/>
      <c r="E26" s="662"/>
      <c r="F26" s="691"/>
      <c r="G26" s="692"/>
      <c r="H26" s="693"/>
      <c r="I26" s="649">
        <f t="shared" si="1"/>
        <v>0</v>
      </c>
      <c r="L26" s="694"/>
    </row>
    <row r="27" spans="1:12" s="650" customFormat="1" ht="32.450000000000003" customHeight="1">
      <c r="A27" s="641"/>
      <c r="B27" s="686" t="s">
        <v>522</v>
      </c>
      <c r="C27" s="687" t="s">
        <v>296</v>
      </c>
      <c r="D27" s="688">
        <v>1</v>
      </c>
      <c r="E27" s="668"/>
      <c r="F27" s="695"/>
      <c r="G27" s="696"/>
      <c r="H27" s="697"/>
      <c r="I27" s="649">
        <f t="shared" si="1"/>
        <v>0</v>
      </c>
      <c r="L27" s="694"/>
    </row>
    <row r="28" spans="1:12" s="650" customFormat="1" ht="34.9" customHeight="1">
      <c r="A28" s="641"/>
      <c r="B28" s="686" t="s">
        <v>523</v>
      </c>
      <c r="C28" s="687" t="s">
        <v>32</v>
      </c>
      <c r="D28" s="688">
        <v>771</v>
      </c>
      <c r="E28" s="668"/>
      <c r="F28" s="695"/>
      <c r="G28" s="696"/>
      <c r="H28" s="697"/>
      <c r="I28" s="649">
        <f t="shared" si="1"/>
        <v>0</v>
      </c>
    </row>
    <row r="29" spans="1:12" s="650" customFormat="1" ht="16.5" customHeight="1">
      <c r="A29" s="641"/>
      <c r="B29" s="686" t="s">
        <v>524</v>
      </c>
      <c r="C29" s="687" t="s">
        <v>32</v>
      </c>
      <c r="D29" s="688">
        <v>771</v>
      </c>
      <c r="E29" s="668"/>
      <c r="F29" s="698"/>
      <c r="G29" s="699"/>
      <c r="H29" s="700"/>
      <c r="I29" s="649">
        <f t="shared" si="1"/>
        <v>0</v>
      </c>
    </row>
    <row r="30" spans="1:12" s="650" customFormat="1" ht="32.450000000000003" customHeight="1">
      <c r="A30" s="641"/>
      <c r="B30" s="686" t="s">
        <v>525</v>
      </c>
      <c r="C30" s="687" t="s">
        <v>32</v>
      </c>
      <c r="D30" s="688">
        <v>53.999999999999993</v>
      </c>
      <c r="E30" s="668"/>
      <c r="F30" s="695"/>
      <c r="G30" s="696"/>
      <c r="H30" s="697"/>
      <c r="I30" s="649">
        <f t="shared" si="1"/>
        <v>0</v>
      </c>
      <c r="L30" s="694"/>
    </row>
    <row r="31" spans="1:12" s="650" customFormat="1" ht="32.450000000000003" customHeight="1">
      <c r="A31" s="641"/>
      <c r="B31" s="686" t="s">
        <v>526</v>
      </c>
      <c r="C31" s="687" t="s">
        <v>0</v>
      </c>
      <c r="D31" s="688">
        <v>1</v>
      </c>
      <c r="E31" s="668"/>
      <c r="F31" s="695"/>
      <c r="G31" s="696"/>
      <c r="H31" s="697"/>
      <c r="I31" s="649">
        <f t="shared" si="1"/>
        <v>0</v>
      </c>
      <c r="L31" s="694"/>
    </row>
    <row r="32" spans="1:12" s="650" customFormat="1" ht="16.5" customHeight="1">
      <c r="A32" s="641"/>
      <c r="B32" s="686"/>
      <c r="C32" s="687"/>
      <c r="D32" s="688"/>
      <c r="E32" s="668"/>
      <c r="F32" s="695"/>
      <c r="G32" s="696"/>
      <c r="H32" s="697"/>
      <c r="I32" s="649">
        <f t="shared" si="1"/>
        <v>0</v>
      </c>
      <c r="L32" s="694"/>
    </row>
    <row r="33" spans="1:12" s="685" customFormat="1" ht="15.75">
      <c r="A33" s="632" t="s">
        <v>482</v>
      </c>
      <c r="B33" s="633" t="s">
        <v>527</v>
      </c>
      <c r="C33" s="634"/>
      <c r="D33" s="1008"/>
      <c r="E33" s="1008"/>
      <c r="F33" s="701"/>
      <c r="G33" s="702"/>
      <c r="H33" s="703"/>
      <c r="I33" s="638"/>
    </row>
    <row r="34" spans="1:12" s="650" customFormat="1" ht="16.5" customHeight="1">
      <c r="A34" s="641"/>
      <c r="B34" s="686" t="s">
        <v>528</v>
      </c>
      <c r="C34" s="687" t="s">
        <v>230</v>
      </c>
      <c r="D34" s="688">
        <v>6</v>
      </c>
      <c r="E34" s="668"/>
      <c r="F34" s="695"/>
      <c r="G34" s="696"/>
      <c r="H34" s="697"/>
      <c r="I34" s="649">
        <f>D34*E34</f>
        <v>0</v>
      </c>
    </row>
    <row r="35" spans="1:12" s="650" customFormat="1" ht="16.5" customHeight="1">
      <c r="A35" s="641"/>
      <c r="B35" s="686" t="s">
        <v>529</v>
      </c>
      <c r="C35" s="687" t="s">
        <v>230</v>
      </c>
      <c r="D35" s="688">
        <v>22</v>
      </c>
      <c r="E35" s="668"/>
      <c r="F35" s="695"/>
      <c r="G35" s="696"/>
      <c r="H35" s="697"/>
      <c r="I35" s="649">
        <f>D35*E35</f>
        <v>0</v>
      </c>
    </row>
    <row r="36" spans="1:12" s="650" customFormat="1" ht="16.5" customHeight="1">
      <c r="A36" s="641"/>
      <c r="B36" s="686" t="s">
        <v>530</v>
      </c>
      <c r="C36" s="687" t="s">
        <v>111</v>
      </c>
      <c r="D36" s="688"/>
      <c r="E36" s="668"/>
      <c r="F36" s="695"/>
      <c r="G36" s="696"/>
      <c r="H36" s="697"/>
      <c r="I36" s="649">
        <f>D36*E36</f>
        <v>0</v>
      </c>
      <c r="L36" s="694"/>
    </row>
    <row r="37" spans="1:12" s="650" customFormat="1" ht="16.5" customHeight="1">
      <c r="A37" s="641"/>
      <c r="B37" s="686" t="s">
        <v>531</v>
      </c>
      <c r="C37" s="687" t="s">
        <v>111</v>
      </c>
      <c r="D37" s="688"/>
      <c r="E37" s="668"/>
      <c r="F37" s="695"/>
      <c r="G37" s="696"/>
      <c r="H37" s="697"/>
      <c r="I37" s="649">
        <f>D37*E37</f>
        <v>0</v>
      </c>
      <c r="L37" s="694"/>
    </row>
    <row r="38" spans="1:12" s="650" customFormat="1" ht="16.5" customHeight="1">
      <c r="A38" s="641"/>
      <c r="B38" s="686"/>
      <c r="C38" s="687"/>
      <c r="D38" s="688"/>
      <c r="E38" s="668"/>
      <c r="F38" s="695"/>
      <c r="G38" s="696"/>
      <c r="H38" s="697"/>
      <c r="I38" s="649"/>
      <c r="L38" s="694"/>
    </row>
    <row r="39" spans="1:12" s="685" customFormat="1" ht="15.75">
      <c r="A39" s="632" t="s">
        <v>532</v>
      </c>
      <c r="B39" s="633" t="s">
        <v>533</v>
      </c>
      <c r="C39" s="634"/>
      <c r="D39" s="1008"/>
      <c r="E39" s="1008"/>
      <c r="F39" s="701"/>
      <c r="G39" s="702"/>
      <c r="H39" s="703"/>
      <c r="I39" s="638"/>
    </row>
    <row r="40" spans="1:12" s="650" customFormat="1" ht="16.5" customHeight="1">
      <c r="A40" s="641"/>
      <c r="B40" s="686" t="s">
        <v>534</v>
      </c>
      <c r="C40" s="687" t="s">
        <v>230</v>
      </c>
      <c r="D40" s="688">
        <v>0</v>
      </c>
      <c r="E40" s="668"/>
      <c r="F40" s="695"/>
      <c r="G40" s="696"/>
      <c r="H40" s="697"/>
      <c r="I40" s="649">
        <f>D40*E40</f>
        <v>0</v>
      </c>
    </row>
    <row r="41" spans="1:12" s="650" customFormat="1" ht="32.450000000000003" customHeight="1">
      <c r="A41" s="641"/>
      <c r="B41" s="686" t="s">
        <v>535</v>
      </c>
      <c r="C41" s="687" t="s">
        <v>230</v>
      </c>
      <c r="D41" s="688">
        <v>22</v>
      </c>
      <c r="E41" s="668"/>
      <c r="F41" s="695"/>
      <c r="G41" s="696"/>
      <c r="H41" s="697"/>
      <c r="I41" s="649">
        <f>D41*E41</f>
        <v>0</v>
      </c>
      <c r="L41" s="694"/>
    </row>
    <row r="42" spans="1:12" s="650" customFormat="1" ht="16.5" customHeight="1">
      <c r="A42" s="641"/>
      <c r="B42" s="686" t="s">
        <v>530</v>
      </c>
      <c r="C42" s="687" t="s">
        <v>111</v>
      </c>
      <c r="D42" s="688"/>
      <c r="E42" s="668"/>
      <c r="F42" s="695"/>
      <c r="G42" s="696"/>
      <c r="H42" s="697"/>
      <c r="I42" s="649">
        <f>D42*E42</f>
        <v>0</v>
      </c>
      <c r="L42" s="694"/>
    </row>
    <row r="43" spans="1:12" s="650" customFormat="1" ht="16.5" customHeight="1">
      <c r="A43" s="641"/>
      <c r="B43" s="686" t="s">
        <v>531</v>
      </c>
      <c r="C43" s="687" t="s">
        <v>111</v>
      </c>
      <c r="D43" s="688"/>
      <c r="E43" s="668"/>
      <c r="F43" s="695"/>
      <c r="G43" s="696"/>
      <c r="H43" s="697"/>
      <c r="I43" s="649">
        <f>D43*E43</f>
        <v>0</v>
      </c>
      <c r="L43" s="694"/>
    </row>
    <row r="44" spans="1:12" s="650" customFormat="1" ht="16.5" customHeight="1">
      <c r="A44" s="641"/>
      <c r="B44" s="686"/>
      <c r="C44" s="687"/>
      <c r="D44" s="688"/>
      <c r="E44" s="668"/>
      <c r="F44" s="695"/>
      <c r="G44" s="696"/>
      <c r="H44" s="697"/>
      <c r="I44" s="649">
        <f>D44*E44</f>
        <v>0</v>
      </c>
      <c r="L44" s="694"/>
    </row>
    <row r="45" spans="1:12" s="685" customFormat="1" ht="15.75">
      <c r="A45" s="632" t="s">
        <v>536</v>
      </c>
      <c r="B45" s="633" t="s">
        <v>537</v>
      </c>
      <c r="C45" s="634"/>
      <c r="D45" s="1008"/>
      <c r="E45" s="1008"/>
      <c r="F45" s="701"/>
      <c r="G45" s="702"/>
      <c r="H45" s="703"/>
      <c r="I45" s="638"/>
    </row>
    <row r="46" spans="1:12" s="650" customFormat="1" ht="32.25" customHeight="1">
      <c r="A46" s="641"/>
      <c r="B46" s="642" t="s">
        <v>538</v>
      </c>
      <c r="C46" s="643" t="s">
        <v>294</v>
      </c>
      <c r="D46" s="644">
        <v>216</v>
      </c>
      <c r="E46" s="645"/>
      <c r="F46" s="695"/>
      <c r="G46" s="696"/>
      <c r="H46" s="697"/>
      <c r="I46" s="649">
        <f t="shared" ref="I46:I54" si="2">D46*E46</f>
        <v>0</v>
      </c>
    </row>
    <row r="47" spans="1:12" s="650" customFormat="1" ht="32.25" customHeight="1">
      <c r="A47" s="641"/>
      <c r="B47" s="642" t="s">
        <v>539</v>
      </c>
      <c r="C47" s="643" t="s">
        <v>294</v>
      </c>
      <c r="D47" s="644">
        <v>120</v>
      </c>
      <c r="E47" s="645"/>
      <c r="F47" s="695"/>
      <c r="G47" s="696"/>
      <c r="H47" s="697"/>
      <c r="I47" s="649">
        <f t="shared" si="2"/>
        <v>0</v>
      </c>
    </row>
    <row r="48" spans="1:12" s="650" customFormat="1" ht="32.25" customHeight="1">
      <c r="A48" s="641"/>
      <c r="B48" s="642" t="s">
        <v>540</v>
      </c>
      <c r="C48" s="643" t="s">
        <v>294</v>
      </c>
      <c r="D48" s="644">
        <v>64.8</v>
      </c>
      <c r="E48" s="645"/>
      <c r="F48" s="695"/>
      <c r="G48" s="696"/>
      <c r="H48" s="697"/>
      <c r="I48" s="649">
        <f t="shared" si="2"/>
        <v>0</v>
      </c>
    </row>
    <row r="49" spans="1:12" s="650" customFormat="1" ht="32.25" customHeight="1">
      <c r="A49" s="641"/>
      <c r="B49" s="642" t="s">
        <v>541</v>
      </c>
      <c r="C49" s="643" t="s">
        <v>294</v>
      </c>
      <c r="D49" s="704">
        <v>355</v>
      </c>
      <c r="E49" s="645"/>
      <c r="F49" s="695"/>
      <c r="G49" s="696"/>
      <c r="H49" s="697"/>
      <c r="I49" s="649">
        <f t="shared" si="2"/>
        <v>0</v>
      </c>
    </row>
    <row r="50" spans="1:12" s="650" customFormat="1" ht="32.25" customHeight="1">
      <c r="A50" s="641"/>
      <c r="B50" s="642" t="s">
        <v>542</v>
      </c>
      <c r="C50" s="643" t="s">
        <v>296</v>
      </c>
      <c r="D50" s="704">
        <v>1</v>
      </c>
      <c r="E50" s="645"/>
      <c r="F50" s="695"/>
      <c r="G50" s="696"/>
      <c r="H50" s="697"/>
      <c r="I50" s="649">
        <f t="shared" si="2"/>
        <v>0</v>
      </c>
    </row>
    <row r="51" spans="1:12" s="650" customFormat="1" ht="32.25" customHeight="1">
      <c r="A51" s="641"/>
      <c r="B51" s="642" t="s">
        <v>543</v>
      </c>
      <c r="C51" s="643" t="s">
        <v>477</v>
      </c>
      <c r="D51" s="644">
        <v>40</v>
      </c>
      <c r="E51" s="645"/>
      <c r="F51" s="695"/>
      <c r="G51" s="696"/>
      <c r="H51" s="697"/>
      <c r="I51" s="649">
        <f t="shared" si="2"/>
        <v>0</v>
      </c>
    </row>
    <row r="52" spans="1:12" s="650" customFormat="1" ht="32.25" customHeight="1">
      <c r="A52" s="641"/>
      <c r="B52" s="642" t="s">
        <v>544</v>
      </c>
      <c r="C52" s="643" t="s">
        <v>230</v>
      </c>
      <c r="D52" s="644">
        <v>4</v>
      </c>
      <c r="E52" s="645"/>
      <c r="F52" s="695"/>
      <c r="G52" s="696"/>
      <c r="H52" s="697"/>
      <c r="I52" s="649">
        <f t="shared" si="2"/>
        <v>0</v>
      </c>
    </row>
    <row r="53" spans="1:12" s="650" customFormat="1" ht="32.25" customHeight="1">
      <c r="A53" s="641"/>
      <c r="B53" s="642" t="s">
        <v>545</v>
      </c>
      <c r="C53" s="643" t="s">
        <v>296</v>
      </c>
      <c r="D53" s="644">
        <v>1</v>
      </c>
      <c r="E53" s="645"/>
      <c r="F53" s="695"/>
      <c r="G53" s="696"/>
      <c r="H53" s="697"/>
      <c r="I53" s="649">
        <f t="shared" si="2"/>
        <v>0</v>
      </c>
    </row>
    <row r="54" spans="1:12" s="650" customFormat="1" ht="32.25" customHeight="1">
      <c r="A54" s="641"/>
      <c r="B54" s="642" t="s">
        <v>546</v>
      </c>
      <c r="C54" s="643" t="s">
        <v>296</v>
      </c>
      <c r="D54" s="644">
        <v>1</v>
      </c>
      <c r="E54" s="645"/>
      <c r="F54" s="695"/>
      <c r="G54" s="696"/>
      <c r="H54" s="697"/>
      <c r="I54" s="649">
        <f t="shared" si="2"/>
        <v>0</v>
      </c>
    </row>
    <row r="55" spans="1:12" s="650" customFormat="1" ht="32.25" customHeight="1">
      <c r="A55" s="641"/>
      <c r="B55" s="705"/>
      <c r="C55" s="706"/>
      <c r="D55" s="707"/>
      <c r="E55" s="708"/>
      <c r="F55" s="695"/>
      <c r="G55" s="696"/>
      <c r="H55" s="697"/>
      <c r="I55" s="709"/>
    </row>
    <row r="56" spans="1:12" ht="15.75" thickBot="1">
      <c r="A56" s="710"/>
      <c r="B56" s="711"/>
      <c r="C56" s="712"/>
      <c r="D56" s="713"/>
      <c r="E56" s="711"/>
      <c r="F56" s="714"/>
      <c r="G56" s="711"/>
      <c r="H56" s="715"/>
      <c r="I56" s="716"/>
    </row>
    <row r="57" spans="1:12" ht="21.75" thickBot="1">
      <c r="A57" s="718"/>
      <c r="B57" s="719" t="s">
        <v>547</v>
      </c>
      <c r="C57" s="720"/>
      <c r="D57" s="721"/>
      <c r="E57" s="722"/>
      <c r="F57" s="723"/>
      <c r="G57" s="723"/>
      <c r="H57" s="723"/>
      <c r="I57" s="724">
        <f>SUM(I11:I54)</f>
        <v>0</v>
      </c>
      <c r="J57" s="631"/>
    </row>
    <row r="58" spans="1:12" ht="15.75" thickBot="1"/>
    <row r="59" spans="1:12" s="726" customFormat="1" ht="15.75">
      <c r="A59" s="622">
        <v>3</v>
      </c>
      <c r="B59" s="623" t="s">
        <v>548</v>
      </c>
      <c r="C59" s="624"/>
      <c r="D59" s="625"/>
      <c r="E59" s="626"/>
      <c r="F59" s="729"/>
      <c r="G59" s="730"/>
      <c r="H59" s="731"/>
      <c r="I59" s="630"/>
      <c r="J59" s="717"/>
      <c r="K59" s="717"/>
      <c r="L59" s="717"/>
    </row>
    <row r="60" spans="1:12">
      <c r="A60" s="732"/>
      <c r="B60" s="733" t="s">
        <v>549</v>
      </c>
      <c r="C60" s="734" t="s">
        <v>230</v>
      </c>
      <c r="D60" s="735">
        <v>50</v>
      </c>
      <c r="E60" s="736"/>
      <c r="F60" s="732"/>
      <c r="G60" s="737"/>
      <c r="H60" s="738"/>
      <c r="I60" s="739"/>
    </row>
    <row r="61" spans="1:12">
      <c r="A61" s="740"/>
      <c r="B61" s="733" t="s">
        <v>550</v>
      </c>
      <c r="C61" s="734" t="s">
        <v>230</v>
      </c>
      <c r="D61" s="735">
        <v>50</v>
      </c>
      <c r="E61" s="736"/>
      <c r="F61" s="732"/>
      <c r="G61" s="737"/>
      <c r="H61" s="738"/>
      <c r="I61" s="739"/>
    </row>
    <row r="62" spans="1:12">
      <c r="A62" s="740"/>
      <c r="B62" s="733" t="s">
        <v>531</v>
      </c>
      <c r="C62" s="734" t="s">
        <v>111</v>
      </c>
      <c r="D62" s="735"/>
      <c r="E62" s="736"/>
      <c r="F62" s="732"/>
      <c r="G62" s="737"/>
      <c r="H62" s="738"/>
      <c r="I62" s="739"/>
    </row>
    <row r="63" spans="1:12" ht="15.75" thickBot="1">
      <c r="A63" s="710"/>
      <c r="B63" s="711"/>
      <c r="C63" s="712"/>
      <c r="D63" s="713"/>
      <c r="E63" s="711"/>
      <c r="F63" s="714"/>
      <c r="G63" s="711"/>
      <c r="H63" s="715"/>
      <c r="I63" s="716"/>
    </row>
  </sheetData>
  <mergeCells count="7">
    <mergeCell ref="D45:E45"/>
    <mergeCell ref="C2:D2"/>
    <mergeCell ref="D10:E10"/>
    <mergeCell ref="D13:E13"/>
    <mergeCell ref="D23:E23"/>
    <mergeCell ref="D33:E33"/>
    <mergeCell ref="D39:E39"/>
  </mergeCells>
  <pageMargins left="0.7" right="0.7" top="0.75" bottom="0.75" header="0.3" footer="0.3"/>
  <pageSetup paperSize="9" scale="39" fitToHeight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6"/>
  <sheetViews>
    <sheetView showGridLines="0" showZeros="0" view="pageBreakPreview" zoomScaleNormal="100" zoomScaleSheetLayoutView="100" workbookViewId="0">
      <selection activeCell="L2" sqref="L2"/>
    </sheetView>
  </sheetViews>
  <sheetFormatPr baseColWidth="10" defaultColWidth="11.42578125" defaultRowHeight="12.75"/>
  <cols>
    <col min="1" max="1" width="7.85546875" style="156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6.42578125" style="158" customWidth="1"/>
    <col min="10" max="10" width="6.85546875" style="159" bestFit="1" customWidth="1"/>
    <col min="11" max="11" width="12.140625" style="160" bestFit="1" customWidth="1"/>
    <col min="12" max="12" width="9" style="161" customWidth="1"/>
    <col min="13" max="13" width="19.5703125" style="397" customWidth="1"/>
    <col min="14" max="14" width="26.5703125" style="397" customWidth="1"/>
    <col min="15" max="15" width="22" style="397" customWidth="1"/>
    <col min="16" max="16" width="12.5703125" style="163" customWidth="1"/>
    <col min="17" max="16384" width="11.42578125" style="164"/>
  </cols>
  <sheetData>
    <row r="1" spans="1:17" ht="65.25" customHeight="1" thickBot="1">
      <c r="M1" s="162"/>
      <c r="N1" s="162"/>
      <c r="O1" s="162"/>
    </row>
    <row r="2" spans="1:17" s="170" customFormat="1" ht="96.75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7" t="s">
        <v>3</v>
      </c>
      <c r="K2" s="168" t="s">
        <v>201</v>
      </c>
      <c r="L2" s="837" t="s">
        <v>760</v>
      </c>
      <c r="M2" s="169" t="s">
        <v>92</v>
      </c>
      <c r="N2" s="169" t="s">
        <v>90</v>
      </c>
      <c r="O2" s="838" t="s">
        <v>91</v>
      </c>
      <c r="P2" s="838" t="s">
        <v>759</v>
      </c>
    </row>
    <row r="3" spans="1:17" s="170" customFormat="1" ht="11.45" customHeight="1">
      <c r="A3" s="381"/>
      <c r="B3" s="417"/>
      <c r="C3" s="194"/>
      <c r="D3" s="194"/>
      <c r="E3" s="194"/>
      <c r="F3" s="194"/>
      <c r="G3" s="194"/>
      <c r="H3" s="194"/>
      <c r="I3" s="194"/>
      <c r="J3" s="553"/>
      <c r="K3" s="554"/>
      <c r="L3" s="839"/>
      <c r="M3" s="284"/>
      <c r="N3" s="178"/>
      <c r="O3" s="294"/>
      <c r="P3" s="840"/>
    </row>
    <row r="4" spans="1:17" s="170" customFormat="1" ht="41.45" customHeight="1">
      <c r="A4" s="381"/>
      <c r="B4" s="1004" t="s">
        <v>624</v>
      </c>
      <c r="C4" s="982"/>
      <c r="D4" s="982"/>
      <c r="E4" s="982"/>
      <c r="F4" s="982"/>
      <c r="G4" s="982"/>
      <c r="H4" s="982"/>
      <c r="I4" s="983"/>
      <c r="J4" s="180"/>
      <c r="K4" s="555"/>
      <c r="L4" s="586"/>
      <c r="M4" s="284"/>
      <c r="N4" s="178"/>
      <c r="O4" s="591"/>
      <c r="P4" s="588"/>
      <c r="Q4" s="185"/>
    </row>
    <row r="5" spans="1:17" ht="31.15" customHeight="1">
      <c r="A5" s="381"/>
      <c r="B5" s="423"/>
      <c r="C5" s="188"/>
      <c r="D5" s="188"/>
      <c r="E5" s="188"/>
      <c r="F5" s="188"/>
      <c r="G5" s="188"/>
      <c r="H5" s="188"/>
      <c r="I5" s="188"/>
      <c r="J5" s="189"/>
      <c r="K5" s="189"/>
      <c r="L5" s="312"/>
      <c r="M5" s="284"/>
      <c r="N5" s="178"/>
      <c r="O5" s="294"/>
      <c r="P5" s="841"/>
    </row>
    <row r="6" spans="1:17" s="208" customFormat="1" ht="16.149999999999999" customHeight="1">
      <c r="A6" s="381" t="str">
        <f>IF(J6="","",MAX(A$3:A5)+1)</f>
        <v/>
      </c>
      <c r="B6" s="424" t="s">
        <v>625</v>
      </c>
      <c r="C6" s="194"/>
      <c r="D6" s="194"/>
      <c r="E6" s="194"/>
      <c r="F6" s="194"/>
      <c r="G6" s="194"/>
      <c r="H6" s="194"/>
      <c r="I6" s="195"/>
      <c r="J6" s="200"/>
      <c r="K6" s="237"/>
      <c r="L6" s="280"/>
      <c r="M6" s="284"/>
      <c r="N6" s="178"/>
      <c r="O6" s="294"/>
      <c r="P6" s="589"/>
    </row>
    <row r="7" spans="1:17" s="208" customFormat="1" ht="16.149999999999999" customHeight="1" thickBot="1">
      <c r="A7" s="381" t="str">
        <f>IF(J7="","",MAX(A$3:A6)+1)</f>
        <v/>
      </c>
      <c r="B7" s="557"/>
      <c r="C7" s="194"/>
      <c r="D7" s="194"/>
      <c r="E7" s="194"/>
      <c r="F7" s="194"/>
      <c r="G7" s="194"/>
      <c r="H7" s="194"/>
      <c r="I7" s="195"/>
      <c r="J7" s="842"/>
      <c r="K7" s="842"/>
      <c r="L7" s="843"/>
      <c r="M7" s="284"/>
      <c r="N7" s="178"/>
      <c r="O7" s="294"/>
      <c r="P7" s="589">
        <f>L7*K7</f>
        <v>0</v>
      </c>
    </row>
    <row r="8" spans="1:17" s="208" customFormat="1" ht="16.149999999999999" customHeight="1">
      <c r="A8" s="379" t="str">
        <f>IF(J8="","",MAX(A$3:A7)+1)</f>
        <v/>
      </c>
      <c r="B8" s="844" t="s">
        <v>626</v>
      </c>
      <c r="C8" s="173"/>
      <c r="D8" s="173"/>
      <c r="E8" s="173"/>
      <c r="F8" s="173"/>
      <c r="G8" s="173"/>
      <c r="H8" s="173"/>
      <c r="I8" s="250"/>
      <c r="J8" s="845"/>
      <c r="K8" s="845"/>
      <c r="L8" s="846"/>
      <c r="M8" s="254"/>
      <c r="N8" s="255"/>
      <c r="O8" s="590"/>
      <c r="P8" s="847"/>
    </row>
    <row r="9" spans="1:17" s="208" customFormat="1" ht="16.149999999999999" customHeight="1">
      <c r="A9" s="381" t="str">
        <f>IF(J9="","",MAX(A$3:A8)+1)</f>
        <v/>
      </c>
      <c r="B9" s="848" t="s">
        <v>627</v>
      </c>
      <c r="C9" s="194"/>
      <c r="D9" s="194"/>
      <c r="E9" s="849">
        <v>1.1000000000000001</v>
      </c>
      <c r="F9" s="849" t="s">
        <v>628</v>
      </c>
      <c r="G9" s="849">
        <v>2.2000000000000002</v>
      </c>
      <c r="H9" s="318" t="s">
        <v>629</v>
      </c>
      <c r="I9" s="195"/>
      <c r="J9" s="842"/>
      <c r="K9" s="842"/>
      <c r="L9" s="280"/>
      <c r="M9" s="284"/>
      <c r="N9" s="178"/>
      <c r="O9" s="294"/>
      <c r="P9" s="589"/>
    </row>
    <row r="10" spans="1:17" s="208" customFormat="1" ht="16.149999999999999" customHeight="1">
      <c r="A10" s="381">
        <f>IF(J10="","",MAX(A$3:A9)+1)</f>
        <v>1</v>
      </c>
      <c r="B10" s="850" t="s">
        <v>630</v>
      </c>
      <c r="C10" s="194"/>
      <c r="D10" s="194"/>
      <c r="E10" s="194"/>
      <c r="F10" s="194"/>
      <c r="G10" s="194"/>
      <c r="H10" s="194"/>
      <c r="I10" s="195"/>
      <c r="J10" s="200" t="s">
        <v>206</v>
      </c>
      <c r="K10" s="200">
        <v>1</v>
      </c>
      <c r="L10" s="280"/>
      <c r="M10" s="284"/>
      <c r="N10" s="178"/>
      <c r="O10" s="294"/>
      <c r="P10" s="589">
        <f t="shared" ref="P10:P15" si="0">+L10*K10</f>
        <v>0</v>
      </c>
    </row>
    <row r="11" spans="1:17" s="208" customFormat="1" ht="16.149999999999999" customHeight="1">
      <c r="A11" s="381">
        <f>IF(J11="","",MAX(A$3:A10)+1)</f>
        <v>2</v>
      </c>
      <c r="B11" s="850" t="s">
        <v>631</v>
      </c>
      <c r="C11" s="194"/>
      <c r="D11" s="194"/>
      <c r="E11" s="194"/>
      <c r="F11" s="194"/>
      <c r="G11" s="194"/>
      <c r="H11" s="194"/>
      <c r="I11" s="195"/>
      <c r="J11" s="200" t="s">
        <v>206</v>
      </c>
      <c r="K11" s="200">
        <v>1</v>
      </c>
      <c r="L11" s="280"/>
      <c r="M11" s="281"/>
      <c r="N11" s="178"/>
      <c r="O11" s="282"/>
      <c r="P11" s="589">
        <f t="shared" si="0"/>
        <v>0</v>
      </c>
    </row>
    <row r="12" spans="1:17" s="208" customFormat="1" ht="16.149999999999999" customHeight="1">
      <c r="A12" s="381">
        <f>IF(J12="","",MAX(A$3:A11)+1)</f>
        <v>3</v>
      </c>
      <c r="B12" s="850" t="s">
        <v>632</v>
      </c>
      <c r="C12" s="194"/>
      <c r="D12" s="194"/>
      <c r="E12" s="194"/>
      <c r="F12" s="194"/>
      <c r="G12" s="194"/>
      <c r="H12" s="194"/>
      <c r="I12" s="195"/>
      <c r="J12" s="200" t="s">
        <v>206</v>
      </c>
      <c r="K12" s="200">
        <v>1</v>
      </c>
      <c r="L12" s="280"/>
      <c r="M12" s="284"/>
      <c r="N12" s="178"/>
      <c r="O12" s="294"/>
      <c r="P12" s="589">
        <f t="shared" si="0"/>
        <v>0</v>
      </c>
    </row>
    <row r="13" spans="1:17" s="208" customFormat="1" ht="16.149999999999999" customHeight="1">
      <c r="A13" s="381">
        <f>IF(J13="","",MAX(A$3:A12)+1)</f>
        <v>4</v>
      </c>
      <c r="B13" s="850" t="s">
        <v>633</v>
      </c>
      <c r="C13" s="194"/>
      <c r="D13" s="194"/>
      <c r="E13" s="194"/>
      <c r="F13" s="194"/>
      <c r="G13" s="194"/>
      <c r="H13" s="194"/>
      <c r="I13" s="195"/>
      <c r="J13" s="200" t="s">
        <v>206</v>
      </c>
      <c r="K13" s="200">
        <v>1</v>
      </c>
      <c r="L13" s="280"/>
      <c r="M13" s="284"/>
      <c r="N13" s="178"/>
      <c r="O13" s="294"/>
      <c r="P13" s="589">
        <f t="shared" si="0"/>
        <v>0</v>
      </c>
    </row>
    <row r="14" spans="1:17" s="208" customFormat="1" ht="16.149999999999999" customHeight="1">
      <c r="A14" s="381">
        <f>IF(J14="","",MAX(A$3:A13)+1)</f>
        <v>5</v>
      </c>
      <c r="B14" s="850" t="s">
        <v>634</v>
      </c>
      <c r="C14" s="194"/>
      <c r="D14" s="194"/>
      <c r="E14" s="194"/>
      <c r="F14" s="194"/>
      <c r="G14" s="194"/>
      <c r="H14" s="194"/>
      <c r="I14" s="195"/>
      <c r="J14" s="200" t="s">
        <v>206</v>
      </c>
      <c r="K14" s="200">
        <v>1</v>
      </c>
      <c r="L14" s="280"/>
      <c r="M14" s="284"/>
      <c r="N14" s="178"/>
      <c r="O14" s="294"/>
      <c r="P14" s="589">
        <f t="shared" si="0"/>
        <v>0</v>
      </c>
    </row>
    <row r="15" spans="1:17" s="208" customFormat="1" ht="18" customHeight="1">
      <c r="A15" s="381">
        <f>IF(J15="","",MAX(A$3:A14)+1)</f>
        <v>6</v>
      </c>
      <c r="B15" s="1012" t="s">
        <v>635</v>
      </c>
      <c r="C15" s="1013"/>
      <c r="D15" s="1013"/>
      <c r="E15" s="1013"/>
      <c r="F15" s="1013"/>
      <c r="G15" s="1013"/>
      <c r="H15" s="1013"/>
      <c r="I15" s="1014"/>
      <c r="J15" s="200" t="s">
        <v>206</v>
      </c>
      <c r="K15" s="200">
        <v>1</v>
      </c>
      <c r="L15" s="280"/>
      <c r="M15" s="281"/>
      <c r="N15" s="178"/>
      <c r="O15" s="282"/>
      <c r="P15" s="589">
        <f t="shared" si="0"/>
        <v>0</v>
      </c>
    </row>
    <row r="16" spans="1:17" s="208" customFormat="1" ht="16.149999999999999" customHeight="1">
      <c r="A16" s="381" t="str">
        <f>IF(J16="","",MAX(A$3:A15)+1)</f>
        <v/>
      </c>
      <c r="B16" s="557"/>
      <c r="C16" s="194"/>
      <c r="D16" s="194"/>
      <c r="E16" s="194"/>
      <c r="F16" s="194"/>
      <c r="G16" s="194"/>
      <c r="H16" s="194"/>
      <c r="I16" s="195"/>
      <c r="J16" s="842"/>
      <c r="K16" s="842"/>
      <c r="L16" s="280"/>
      <c r="M16" s="281"/>
      <c r="N16" s="178"/>
      <c r="O16" s="282"/>
      <c r="P16" s="589"/>
    </row>
    <row r="17" spans="1:16" s="208" customFormat="1" ht="16.149999999999999" customHeight="1">
      <c r="A17" s="381" t="str">
        <f>IF(J17="","",MAX(A$3:A16)+1)</f>
        <v/>
      </c>
      <c r="B17" s="848" t="s">
        <v>636</v>
      </c>
      <c r="C17" s="194"/>
      <c r="D17" s="194"/>
      <c r="E17" s="849">
        <v>1.1000000000000001</v>
      </c>
      <c r="F17" s="849" t="s">
        <v>628</v>
      </c>
      <c r="G17" s="849">
        <v>2.2000000000000002</v>
      </c>
      <c r="H17" s="318" t="s">
        <v>629</v>
      </c>
      <c r="I17" s="195"/>
      <c r="J17" s="842"/>
      <c r="K17" s="842"/>
      <c r="L17" s="280"/>
      <c r="M17" s="281"/>
      <c r="N17" s="178"/>
      <c r="O17" s="282"/>
      <c r="P17" s="589"/>
    </row>
    <row r="18" spans="1:16" s="208" customFormat="1" ht="16.149999999999999" customHeight="1">
      <c r="A18" s="381">
        <f>IF(J18="","",MAX(A$3:A17)+1)</f>
        <v>7</v>
      </c>
      <c r="B18" s="850" t="s">
        <v>637</v>
      </c>
      <c r="C18" s="194"/>
      <c r="D18" s="194"/>
      <c r="E18" s="194"/>
      <c r="F18" s="194"/>
      <c r="G18" s="194"/>
      <c r="H18" s="194"/>
      <c r="I18" s="195"/>
      <c r="J18" s="200" t="s">
        <v>206</v>
      </c>
      <c r="K18" s="200">
        <v>1</v>
      </c>
      <c r="L18" s="280"/>
      <c r="M18" s="281"/>
      <c r="N18" s="178"/>
      <c r="O18" s="282"/>
      <c r="P18" s="589">
        <f>+L18*K18</f>
        <v>0</v>
      </c>
    </row>
    <row r="19" spans="1:16" s="208" customFormat="1" ht="18" customHeight="1">
      <c r="A19" s="381">
        <f>IF(J19="","",MAX(A$3:A18)+1)</f>
        <v>8</v>
      </c>
      <c r="B19" s="1012" t="s">
        <v>638</v>
      </c>
      <c r="C19" s="1013"/>
      <c r="D19" s="1013"/>
      <c r="E19" s="1013"/>
      <c r="F19" s="1013"/>
      <c r="G19" s="1013"/>
      <c r="H19" s="1013"/>
      <c r="I19" s="1014"/>
      <c r="J19" s="200" t="s">
        <v>206</v>
      </c>
      <c r="K19" s="200">
        <v>1</v>
      </c>
      <c r="L19" s="280"/>
      <c r="M19" s="281"/>
      <c r="N19" s="178"/>
      <c r="O19" s="282"/>
      <c r="P19" s="589">
        <f>+L19*K19</f>
        <v>0</v>
      </c>
    </row>
    <row r="20" spans="1:16" s="208" customFormat="1" ht="17.45" customHeight="1">
      <c r="A20" s="381">
        <f>IF(J20="","",MAX(A$3:A19)+1)</f>
        <v>9</v>
      </c>
      <c r="B20" s="1012" t="s">
        <v>639</v>
      </c>
      <c r="C20" s="1013"/>
      <c r="D20" s="1013"/>
      <c r="E20" s="1013"/>
      <c r="F20" s="1013"/>
      <c r="G20" s="1013"/>
      <c r="H20" s="1013"/>
      <c r="I20" s="1014"/>
      <c r="J20" s="200" t="s">
        <v>206</v>
      </c>
      <c r="K20" s="200">
        <v>1</v>
      </c>
      <c r="L20" s="280"/>
      <c r="M20" s="284"/>
      <c r="N20" s="178"/>
      <c r="O20" s="294"/>
      <c r="P20" s="589">
        <f>+L20*K20</f>
        <v>0</v>
      </c>
    </row>
    <row r="21" spans="1:16" s="208" customFormat="1" ht="16.149999999999999" customHeight="1" thickBot="1">
      <c r="A21" s="389" t="str">
        <f>IF(J21="","",MAX(A$3:A20)+1)</f>
        <v/>
      </c>
      <c r="B21" s="851"/>
      <c r="C21" s="259"/>
      <c r="D21" s="259"/>
      <c r="E21" s="259"/>
      <c r="F21" s="259"/>
      <c r="G21" s="259"/>
      <c r="H21" s="259"/>
      <c r="I21" s="260"/>
      <c r="J21" s="852"/>
      <c r="K21" s="852"/>
      <c r="L21" s="298"/>
      <c r="M21" s="853"/>
      <c r="N21" s="265"/>
      <c r="O21" s="592"/>
      <c r="P21" s="854">
        <f>+L21*K21</f>
        <v>0</v>
      </c>
    </row>
    <row r="22" spans="1:16" s="208" customFormat="1" ht="16.149999999999999" customHeight="1">
      <c r="A22" s="379" t="str">
        <f>IF(J22="","",MAX(A$3:A21)+1)</f>
        <v/>
      </c>
      <c r="B22" s="844" t="s">
        <v>640</v>
      </c>
      <c r="C22" s="173"/>
      <c r="D22" s="173"/>
      <c r="E22" s="855"/>
      <c r="F22" s="855"/>
      <c r="G22" s="855"/>
      <c r="H22" s="856"/>
      <c r="I22" s="250"/>
      <c r="J22" s="845"/>
      <c r="K22" s="845"/>
      <c r="L22" s="846"/>
      <c r="M22" s="275"/>
      <c r="N22" s="255"/>
      <c r="O22" s="590"/>
      <c r="P22" s="847">
        <f>+L22*K22</f>
        <v>0</v>
      </c>
    </row>
    <row r="23" spans="1:16" s="208" customFormat="1" ht="16.149999999999999" customHeight="1">
      <c r="A23" s="381" t="str">
        <f>IF(J23="","",MAX(A$3:A22)+1)</f>
        <v/>
      </c>
      <c r="B23" s="560" t="s">
        <v>641</v>
      </c>
      <c r="C23" s="194"/>
      <c r="D23" s="194"/>
      <c r="E23" s="194"/>
      <c r="F23" s="194"/>
      <c r="G23" s="194"/>
      <c r="H23" s="194"/>
      <c r="I23" s="195"/>
      <c r="J23" s="842"/>
      <c r="K23" s="842"/>
      <c r="L23" s="280"/>
      <c r="M23" s="281"/>
      <c r="N23" s="178"/>
      <c r="O23" s="294"/>
      <c r="P23" s="589"/>
    </row>
    <row r="24" spans="1:16" s="208" customFormat="1" ht="16.149999999999999" customHeight="1">
      <c r="A24" s="381" t="str">
        <f>IF(J24="","",MAX(A$3:A23)+1)</f>
        <v/>
      </c>
      <c r="B24" s="848" t="s">
        <v>642</v>
      </c>
      <c r="C24" s="194"/>
      <c r="D24" s="194"/>
      <c r="E24" s="849"/>
      <c r="F24" s="849"/>
      <c r="G24" s="849"/>
      <c r="H24" s="318"/>
      <c r="I24" s="195"/>
      <c r="J24" s="842"/>
      <c r="K24" s="842"/>
      <c r="L24" s="280"/>
      <c r="M24" s="284"/>
      <c r="N24" s="178"/>
      <c r="O24" s="294"/>
      <c r="P24" s="589"/>
    </row>
    <row r="25" spans="1:16" s="208" customFormat="1" ht="16.149999999999999" customHeight="1">
      <c r="A25" s="381">
        <f>IF(J25="","",MAX(A$3:A24)+1)</f>
        <v>10</v>
      </c>
      <c r="B25" s="850" t="s">
        <v>637</v>
      </c>
      <c r="C25" s="194"/>
      <c r="D25" s="194"/>
      <c r="E25" s="194"/>
      <c r="F25" s="194"/>
      <c r="G25" s="194"/>
      <c r="H25" s="194"/>
      <c r="I25" s="195"/>
      <c r="J25" s="200" t="s">
        <v>206</v>
      </c>
      <c r="K25" s="200">
        <v>1</v>
      </c>
      <c r="L25" s="280"/>
      <c r="M25" s="284"/>
      <c r="N25" s="178"/>
      <c r="O25" s="294"/>
      <c r="P25" s="589">
        <f>+L25*K25</f>
        <v>0</v>
      </c>
    </row>
    <row r="26" spans="1:16" s="208" customFormat="1" ht="18" customHeight="1">
      <c r="A26" s="381">
        <f>IF(J26="","",MAX(A$3:A25)+1)</f>
        <v>11</v>
      </c>
      <c r="B26" s="1012" t="s">
        <v>643</v>
      </c>
      <c r="C26" s="1013"/>
      <c r="D26" s="1013"/>
      <c r="E26" s="1013"/>
      <c r="F26" s="1013"/>
      <c r="G26" s="1013"/>
      <c r="H26" s="1013"/>
      <c r="I26" s="1014"/>
      <c r="J26" s="200" t="s">
        <v>230</v>
      </c>
      <c r="K26" s="200">
        <v>2</v>
      </c>
      <c r="L26" s="280"/>
      <c r="M26" s="284"/>
      <c r="N26" s="178"/>
      <c r="O26" s="294"/>
      <c r="P26" s="589">
        <f t="shared" ref="P26:P27" si="1">+L26*K26</f>
        <v>0</v>
      </c>
    </row>
    <row r="27" spans="1:16" s="208" customFormat="1" ht="17.45" customHeight="1">
      <c r="A27" s="381">
        <f>IF(J27="","",MAX(A$3:A26)+1)</f>
        <v>12</v>
      </c>
      <c r="B27" s="1012" t="s">
        <v>639</v>
      </c>
      <c r="C27" s="1013"/>
      <c r="D27" s="1013"/>
      <c r="E27" s="1013"/>
      <c r="F27" s="1013"/>
      <c r="G27" s="1013"/>
      <c r="H27" s="1013"/>
      <c r="I27" s="1014"/>
      <c r="J27" s="200" t="s">
        <v>230</v>
      </c>
      <c r="K27" s="200">
        <v>2</v>
      </c>
      <c r="L27" s="280"/>
      <c r="M27" s="284"/>
      <c r="N27" s="178"/>
      <c r="O27" s="294"/>
      <c r="P27" s="589">
        <f t="shared" si="1"/>
        <v>0</v>
      </c>
    </row>
    <row r="28" spans="1:16" s="208" customFormat="1" ht="7.9" customHeight="1">
      <c r="A28" s="381" t="str">
        <f>IF(J28="","",MAX(A$3:A27)+1)</f>
        <v/>
      </c>
      <c r="B28" s="857"/>
      <c r="C28" s="857"/>
      <c r="D28" s="857"/>
      <c r="E28" s="857"/>
      <c r="F28" s="857"/>
      <c r="G28" s="857"/>
      <c r="H28" s="857"/>
      <c r="I28" s="858"/>
      <c r="J28" s="200"/>
      <c r="K28" s="200"/>
      <c r="L28" s="280"/>
      <c r="M28" s="284"/>
      <c r="N28" s="178"/>
      <c r="O28" s="294"/>
      <c r="P28" s="589"/>
    </row>
    <row r="29" spans="1:16" s="208" customFormat="1" ht="16.149999999999999" customHeight="1">
      <c r="A29" s="381" t="str">
        <f>IF(J29="","",MAX(A$3:A28)+1)</f>
        <v/>
      </c>
      <c r="B29" s="848" t="s">
        <v>644</v>
      </c>
      <c r="C29" s="194"/>
      <c r="D29" s="194"/>
      <c r="E29" s="849"/>
      <c r="F29" s="849"/>
      <c r="G29" s="849"/>
      <c r="H29" s="318"/>
      <c r="I29" s="195"/>
      <c r="J29" s="842"/>
      <c r="K29" s="842"/>
      <c r="L29" s="280"/>
      <c r="M29" s="284"/>
      <c r="N29" s="178"/>
      <c r="O29" s="294"/>
      <c r="P29" s="589"/>
    </row>
    <row r="30" spans="1:16" s="208" customFormat="1" ht="16.149999999999999" customHeight="1">
      <c r="A30" s="381">
        <f>IF(J30="","",MAX(A$3:A29)+1)</f>
        <v>13</v>
      </c>
      <c r="B30" s="850" t="s">
        <v>637</v>
      </c>
      <c r="C30" s="194"/>
      <c r="D30" s="194"/>
      <c r="E30" s="194"/>
      <c r="F30" s="194"/>
      <c r="G30" s="194"/>
      <c r="H30" s="194"/>
      <c r="I30" s="195"/>
      <c r="J30" s="200" t="s">
        <v>206</v>
      </c>
      <c r="K30" s="200">
        <v>1</v>
      </c>
      <c r="L30" s="280"/>
      <c r="M30" s="284"/>
      <c r="N30" s="178"/>
      <c r="O30" s="294"/>
      <c r="P30" s="589">
        <f>+L30*K30</f>
        <v>0</v>
      </c>
    </row>
    <row r="31" spans="1:16" s="208" customFormat="1" ht="18" customHeight="1">
      <c r="A31" s="381">
        <f>IF(J31="","",MAX(A$3:A30)+1)</f>
        <v>14</v>
      </c>
      <c r="B31" s="1012" t="s">
        <v>643</v>
      </c>
      <c r="C31" s="1013"/>
      <c r="D31" s="1013"/>
      <c r="E31" s="1013"/>
      <c r="F31" s="1013"/>
      <c r="G31" s="1013"/>
      <c r="H31" s="1013"/>
      <c r="I31" s="1014"/>
      <c r="J31" s="200" t="s">
        <v>230</v>
      </c>
      <c r="K31" s="200">
        <v>2</v>
      </c>
      <c r="L31" s="280"/>
      <c r="M31" s="284"/>
      <c r="N31" s="178"/>
      <c r="O31" s="294"/>
      <c r="P31" s="589">
        <f t="shared" ref="P31:P40" si="2">+L31*K31</f>
        <v>0</v>
      </c>
    </row>
    <row r="32" spans="1:16" s="208" customFormat="1" ht="17.45" customHeight="1">
      <c r="A32" s="381">
        <f>IF(J32="","",MAX(A$3:A31)+1)</f>
        <v>15</v>
      </c>
      <c r="B32" s="1012" t="s">
        <v>639</v>
      </c>
      <c r="C32" s="1013"/>
      <c r="D32" s="1013"/>
      <c r="E32" s="1013"/>
      <c r="F32" s="1013"/>
      <c r="G32" s="1013"/>
      <c r="H32" s="1013"/>
      <c r="I32" s="1014"/>
      <c r="J32" s="200" t="s">
        <v>230</v>
      </c>
      <c r="K32" s="200">
        <v>2</v>
      </c>
      <c r="L32" s="280"/>
      <c r="M32" s="284"/>
      <c r="N32" s="178"/>
      <c r="O32" s="294"/>
      <c r="P32" s="589">
        <f t="shared" si="2"/>
        <v>0</v>
      </c>
    </row>
    <row r="33" spans="1:16" s="208" customFormat="1" ht="16.149999999999999" customHeight="1" thickBot="1">
      <c r="A33" s="389" t="str">
        <f>IF(J33="","",MAX(A$3:A32)+1)</f>
        <v/>
      </c>
      <c r="B33" s="851"/>
      <c r="C33" s="259"/>
      <c r="D33" s="259"/>
      <c r="E33" s="259"/>
      <c r="F33" s="259"/>
      <c r="G33" s="259"/>
      <c r="H33" s="259"/>
      <c r="I33" s="260"/>
      <c r="J33" s="852"/>
      <c r="K33" s="852"/>
      <c r="L33" s="298"/>
      <c r="M33" s="264"/>
      <c r="N33" s="265"/>
      <c r="O33" s="592"/>
      <c r="P33" s="854">
        <f t="shared" si="2"/>
        <v>0</v>
      </c>
    </row>
    <row r="34" spans="1:16" s="208" customFormat="1" ht="16.149999999999999" customHeight="1">
      <c r="A34" s="379" t="str">
        <f>IF(J34="","",MAX(A$3:A33)+1)</f>
        <v/>
      </c>
      <c r="B34" s="844" t="s">
        <v>645</v>
      </c>
      <c r="C34" s="173"/>
      <c r="D34" s="173"/>
      <c r="E34" s="855"/>
      <c r="F34" s="855"/>
      <c r="G34" s="855"/>
      <c r="H34" s="856"/>
      <c r="I34" s="250"/>
      <c r="J34" s="845"/>
      <c r="K34" s="845"/>
      <c r="L34" s="846"/>
      <c r="M34" s="254"/>
      <c r="N34" s="255"/>
      <c r="O34" s="590"/>
      <c r="P34" s="847">
        <f t="shared" si="2"/>
        <v>0</v>
      </c>
    </row>
    <row r="35" spans="1:16" s="208" customFormat="1" ht="16.149999999999999" customHeight="1">
      <c r="A35" s="381">
        <f>IF(J35="","",MAX(A$3:A34)+1)</f>
        <v>16</v>
      </c>
      <c r="B35" s="850" t="s">
        <v>646</v>
      </c>
      <c r="C35" s="194"/>
      <c r="D35" s="194"/>
      <c r="E35" s="194"/>
      <c r="F35" s="194"/>
      <c r="G35" s="194"/>
      <c r="H35" s="194"/>
      <c r="I35" s="195"/>
      <c r="J35" s="200" t="s">
        <v>206</v>
      </c>
      <c r="K35" s="200">
        <v>1</v>
      </c>
      <c r="L35" s="280"/>
      <c r="M35" s="284"/>
      <c r="N35" s="178"/>
      <c r="O35" s="294"/>
      <c r="P35" s="589">
        <f>+L35*K35</f>
        <v>0</v>
      </c>
    </row>
    <row r="36" spans="1:16" s="208" customFormat="1" ht="25.9" customHeight="1">
      <c r="A36" s="381">
        <f>IF(J36="","",MAX(A$3:A35)+1)</f>
        <v>17</v>
      </c>
      <c r="B36" s="1012" t="s">
        <v>647</v>
      </c>
      <c r="C36" s="1013"/>
      <c r="D36" s="1013"/>
      <c r="E36" s="1013"/>
      <c r="F36" s="1013"/>
      <c r="G36" s="1013"/>
      <c r="H36" s="1013"/>
      <c r="I36" s="1014"/>
      <c r="J36" s="200" t="s">
        <v>230</v>
      </c>
      <c r="K36" s="200">
        <v>12</v>
      </c>
      <c r="L36" s="280"/>
      <c r="M36" s="284"/>
      <c r="N36" s="178"/>
      <c r="O36" s="294"/>
      <c r="P36" s="589">
        <f>+L36*K36</f>
        <v>0</v>
      </c>
    </row>
    <row r="37" spans="1:16" s="208" customFormat="1" ht="25.9" customHeight="1">
      <c r="A37" s="381">
        <f>IF(J37="","",MAX(A$3:A36)+1)</f>
        <v>18</v>
      </c>
      <c r="B37" s="1012" t="s">
        <v>648</v>
      </c>
      <c r="C37" s="1013"/>
      <c r="D37" s="1013"/>
      <c r="E37" s="1013"/>
      <c r="F37" s="1013"/>
      <c r="G37" s="1013"/>
      <c r="H37" s="1013"/>
      <c r="I37" s="1014"/>
      <c r="J37" s="200" t="s">
        <v>230</v>
      </c>
      <c r="K37" s="200">
        <v>24</v>
      </c>
      <c r="L37" s="280"/>
      <c r="M37" s="284"/>
      <c r="N37" s="178"/>
      <c r="O37" s="294"/>
      <c r="P37" s="589">
        <f>+L37*K37</f>
        <v>0</v>
      </c>
    </row>
    <row r="38" spans="1:16" s="208" customFormat="1" ht="25.9" customHeight="1">
      <c r="A38" s="381">
        <f>IF(J38="","",MAX(A$3:A37)+1)</f>
        <v>19</v>
      </c>
      <c r="B38" s="1012" t="s">
        <v>649</v>
      </c>
      <c r="C38" s="1013"/>
      <c r="D38" s="1013"/>
      <c r="E38" s="1013"/>
      <c r="F38" s="1013"/>
      <c r="G38" s="1013"/>
      <c r="H38" s="1013"/>
      <c r="I38" s="1014"/>
      <c r="J38" s="200" t="s">
        <v>230</v>
      </c>
      <c r="K38" s="200">
        <v>12</v>
      </c>
      <c r="L38" s="280"/>
      <c r="M38" s="284"/>
      <c r="N38" s="178"/>
      <c r="O38" s="294"/>
      <c r="P38" s="589">
        <f>+L38*K38</f>
        <v>0</v>
      </c>
    </row>
    <row r="39" spans="1:16" s="208" customFormat="1" ht="16.149999999999999" customHeight="1" thickBot="1">
      <c r="A39" s="389" t="str">
        <f>IF(J39="","",MAX(A$3:A38)+1)</f>
        <v/>
      </c>
      <c r="B39" s="859"/>
      <c r="C39" s="860"/>
      <c r="D39" s="860"/>
      <c r="E39" s="860"/>
      <c r="F39" s="860"/>
      <c r="G39" s="860"/>
      <c r="H39" s="860"/>
      <c r="I39" s="861"/>
      <c r="J39" s="852"/>
      <c r="K39" s="852"/>
      <c r="L39" s="862"/>
      <c r="M39" s="264"/>
      <c r="N39" s="265"/>
      <c r="O39" s="592"/>
      <c r="P39" s="854"/>
    </row>
    <row r="40" spans="1:16" s="208" customFormat="1" ht="16.149999999999999" customHeight="1">
      <c r="A40" s="379" t="str">
        <f>IF(J40="","",MAX(A$3:A39)+1)</f>
        <v/>
      </c>
      <c r="B40" s="844" t="s">
        <v>650</v>
      </c>
      <c r="C40" s="173"/>
      <c r="D40" s="173"/>
      <c r="E40" s="855"/>
      <c r="F40" s="855"/>
      <c r="G40" s="855"/>
      <c r="H40" s="856"/>
      <c r="I40" s="250"/>
      <c r="J40" s="845"/>
      <c r="K40" s="845"/>
      <c r="L40" s="846"/>
      <c r="M40" s="254"/>
      <c r="N40" s="255"/>
      <c r="O40" s="590"/>
      <c r="P40" s="847">
        <f t="shared" si="2"/>
        <v>0</v>
      </c>
    </row>
    <row r="41" spans="1:16" s="208" customFormat="1" ht="16.149999999999999" customHeight="1">
      <c r="A41" s="381" t="str">
        <f>IF(J41="","",MAX(A$3:A40)+1)</f>
        <v/>
      </c>
      <c r="B41" s="560" t="s">
        <v>651</v>
      </c>
      <c r="C41" s="194"/>
      <c r="D41" s="194"/>
      <c r="E41" s="194"/>
      <c r="F41" s="194"/>
      <c r="G41" s="194"/>
      <c r="H41" s="194"/>
      <c r="I41" s="195"/>
      <c r="J41" s="842"/>
      <c r="K41" s="842"/>
      <c r="L41" s="280"/>
      <c r="M41" s="284"/>
      <c r="N41" s="178"/>
      <c r="O41" s="294"/>
      <c r="P41" s="589"/>
    </row>
    <row r="42" spans="1:16" s="208" customFormat="1" ht="16.149999999999999" customHeight="1">
      <c r="A42" s="381" t="str">
        <f>IF(J42="","",MAX(A$3:A41)+1)</f>
        <v/>
      </c>
      <c r="B42" s="848" t="s">
        <v>652</v>
      </c>
      <c r="C42" s="194"/>
      <c r="D42" s="194"/>
      <c r="E42" s="849"/>
      <c r="F42" s="849"/>
      <c r="G42" s="849"/>
      <c r="H42" s="318"/>
      <c r="I42" s="195"/>
      <c r="J42" s="842"/>
      <c r="K42" s="842"/>
      <c r="L42" s="280"/>
      <c r="M42" s="284"/>
      <c r="N42" s="178"/>
      <c r="O42" s="294"/>
      <c r="P42" s="589"/>
    </row>
    <row r="43" spans="1:16" s="208" customFormat="1" ht="16.149999999999999" customHeight="1">
      <c r="A43" s="381">
        <f>IF(J43="","",MAX(A$3:A42)+1)</f>
        <v>20</v>
      </c>
      <c r="B43" s="850" t="s">
        <v>637</v>
      </c>
      <c r="C43" s="194"/>
      <c r="D43" s="194"/>
      <c r="E43" s="194"/>
      <c r="F43" s="194"/>
      <c r="G43" s="194"/>
      <c r="H43" s="194"/>
      <c r="I43" s="195"/>
      <c r="J43" s="200" t="s">
        <v>206</v>
      </c>
      <c r="K43" s="200">
        <v>1</v>
      </c>
      <c r="L43" s="280"/>
      <c r="M43" s="284"/>
      <c r="N43" s="178"/>
      <c r="O43" s="294"/>
      <c r="P43" s="589">
        <f>+L43*K43</f>
        <v>0</v>
      </c>
    </row>
    <row r="44" spans="1:16" s="208" customFormat="1" ht="22.9" customHeight="1">
      <c r="A44" s="381">
        <f>IF(J44="","",MAX(A$3:A43)+1)</f>
        <v>21</v>
      </c>
      <c r="B44" s="1012" t="s">
        <v>653</v>
      </c>
      <c r="C44" s="1013"/>
      <c r="D44" s="1013"/>
      <c r="E44" s="1013"/>
      <c r="F44" s="1013"/>
      <c r="G44" s="1013"/>
      <c r="H44" s="1013"/>
      <c r="I44" s="1014"/>
      <c r="J44" s="200" t="s">
        <v>206</v>
      </c>
      <c r="K44" s="200">
        <v>1</v>
      </c>
      <c r="L44" s="280"/>
      <c r="M44" s="284"/>
      <c r="N44" s="178"/>
      <c r="O44" s="294"/>
      <c r="P44" s="589">
        <f t="shared" ref="P44:P45" si="3">+L44*K44</f>
        <v>0</v>
      </c>
    </row>
    <row r="45" spans="1:16" s="208" customFormat="1" ht="17.45" customHeight="1">
      <c r="A45" s="381">
        <f>IF(J45="","",MAX(A$3:A44)+1)</f>
        <v>22</v>
      </c>
      <c r="B45" s="1012" t="s">
        <v>639</v>
      </c>
      <c r="C45" s="1013"/>
      <c r="D45" s="1013"/>
      <c r="E45" s="1013"/>
      <c r="F45" s="1013"/>
      <c r="G45" s="1013"/>
      <c r="H45" s="1013"/>
      <c r="I45" s="1014"/>
      <c r="J45" s="200" t="s">
        <v>206</v>
      </c>
      <c r="K45" s="200">
        <v>1</v>
      </c>
      <c r="L45" s="280"/>
      <c r="M45" s="284"/>
      <c r="N45" s="178"/>
      <c r="O45" s="317"/>
      <c r="P45" s="589">
        <f t="shared" si="3"/>
        <v>0</v>
      </c>
    </row>
    <row r="46" spans="1:16" s="208" customFormat="1" ht="12.6" customHeight="1" thickBot="1">
      <c r="A46" s="389" t="str">
        <f>IF(J46="","",MAX(A$3:A45)+1)</f>
        <v/>
      </c>
      <c r="B46" s="863"/>
      <c r="C46" s="863"/>
      <c r="D46" s="863"/>
      <c r="E46" s="863"/>
      <c r="F46" s="863"/>
      <c r="G46" s="863"/>
      <c r="H46" s="863"/>
      <c r="I46" s="864"/>
      <c r="J46" s="261"/>
      <c r="K46" s="261"/>
      <c r="L46" s="298"/>
      <c r="M46" s="264"/>
      <c r="N46" s="265"/>
      <c r="O46" s="592"/>
      <c r="P46" s="854"/>
    </row>
    <row r="47" spans="1:16" s="208" customFormat="1" ht="16.149999999999999" customHeight="1">
      <c r="A47" s="379" t="str">
        <f>IF(J47="","",MAX(A$3:A46)+1)</f>
        <v/>
      </c>
      <c r="B47" s="865" t="s">
        <v>654</v>
      </c>
      <c r="C47" s="173"/>
      <c r="D47" s="173"/>
      <c r="E47" s="855"/>
      <c r="F47" s="855"/>
      <c r="G47" s="855"/>
      <c r="H47" s="856"/>
      <c r="I47" s="250"/>
      <c r="J47" s="845"/>
      <c r="K47" s="845"/>
      <c r="L47" s="274"/>
      <c r="M47" s="254"/>
      <c r="N47" s="255"/>
      <c r="O47" s="590"/>
      <c r="P47" s="847"/>
    </row>
    <row r="48" spans="1:16" s="208" customFormat="1" ht="16.149999999999999" customHeight="1">
      <c r="A48" s="381">
        <f>IF(J48="","",MAX(A$3:A47)+1)</f>
        <v>23</v>
      </c>
      <c r="B48" s="850" t="s">
        <v>637</v>
      </c>
      <c r="C48" s="194"/>
      <c r="D48" s="194"/>
      <c r="E48" s="194"/>
      <c r="F48" s="194"/>
      <c r="G48" s="194"/>
      <c r="H48" s="194"/>
      <c r="I48" s="195"/>
      <c r="J48" s="200" t="s">
        <v>206</v>
      </c>
      <c r="K48" s="200">
        <v>1</v>
      </c>
      <c r="L48" s="280"/>
      <c r="M48" s="284"/>
      <c r="N48" s="178"/>
      <c r="O48" s="294"/>
      <c r="P48" s="589">
        <f>+L48*K48</f>
        <v>0</v>
      </c>
    </row>
    <row r="49" spans="1:19" s="208" customFormat="1" ht="22.9" customHeight="1">
      <c r="A49" s="381">
        <f>IF(J49="","",MAX(A$3:A48)+1)</f>
        <v>24</v>
      </c>
      <c r="B49" s="1012" t="s">
        <v>655</v>
      </c>
      <c r="C49" s="1013"/>
      <c r="D49" s="1013"/>
      <c r="E49" s="1013"/>
      <c r="F49" s="1013"/>
      <c r="G49" s="1013"/>
      <c r="H49" s="1013"/>
      <c r="I49" s="1014"/>
      <c r="J49" s="200" t="s">
        <v>206</v>
      </c>
      <c r="K49" s="200">
        <v>1</v>
      </c>
      <c r="L49" s="280"/>
      <c r="M49" s="284"/>
      <c r="N49" s="178"/>
      <c r="O49" s="294"/>
      <c r="P49" s="589">
        <f t="shared" ref="P49:P50" si="4">+L49*K49</f>
        <v>0</v>
      </c>
    </row>
    <row r="50" spans="1:19" s="208" customFormat="1" ht="17.45" customHeight="1">
      <c r="A50" s="381">
        <f>IF(J50="","",MAX(A$3:A49)+1)</f>
        <v>25</v>
      </c>
      <c r="B50" s="1012" t="s">
        <v>639</v>
      </c>
      <c r="C50" s="1013"/>
      <c r="D50" s="1013"/>
      <c r="E50" s="1013"/>
      <c r="F50" s="1013"/>
      <c r="G50" s="1013"/>
      <c r="H50" s="1013"/>
      <c r="I50" s="1014"/>
      <c r="J50" s="200" t="s">
        <v>206</v>
      </c>
      <c r="K50" s="200">
        <v>1</v>
      </c>
      <c r="L50" s="280"/>
      <c r="M50" s="284"/>
      <c r="N50" s="178"/>
      <c r="O50" s="294"/>
      <c r="P50" s="589">
        <f t="shared" si="4"/>
        <v>0</v>
      </c>
    </row>
    <row r="51" spans="1:19" s="208" customFormat="1" ht="12.6" customHeight="1" thickBot="1">
      <c r="A51" s="389" t="str">
        <f>IF(J51="","",MAX(A$3:A50)+1)</f>
        <v/>
      </c>
      <c r="B51" s="863"/>
      <c r="C51" s="863"/>
      <c r="D51" s="863"/>
      <c r="E51" s="863"/>
      <c r="F51" s="863"/>
      <c r="G51" s="863"/>
      <c r="H51" s="863"/>
      <c r="I51" s="864"/>
      <c r="J51" s="261"/>
      <c r="K51" s="261"/>
      <c r="L51" s="298"/>
      <c r="M51" s="264"/>
      <c r="N51" s="265"/>
      <c r="O51" s="592"/>
      <c r="P51" s="854"/>
    </row>
    <row r="52" spans="1:19" s="208" customFormat="1" ht="16.149999999999999" customHeight="1">
      <c r="A52" s="379" t="str">
        <f>IF(J52="","",MAX(A$3:A51)+1)</f>
        <v/>
      </c>
      <c r="B52" s="865" t="s">
        <v>656</v>
      </c>
      <c r="C52" s="173"/>
      <c r="D52" s="173"/>
      <c r="E52" s="855"/>
      <c r="F52" s="855"/>
      <c r="G52" s="855"/>
      <c r="H52" s="856"/>
      <c r="I52" s="250"/>
      <c r="J52" s="845"/>
      <c r="K52" s="845"/>
      <c r="L52" s="274"/>
      <c r="M52" s="254"/>
      <c r="N52" s="255"/>
      <c r="O52" s="590"/>
      <c r="P52" s="847"/>
    </row>
    <row r="53" spans="1:19" s="208" customFormat="1" ht="16.149999999999999" customHeight="1">
      <c r="A53" s="381">
        <f>IF(J53="","",MAX(A$3:A52)+1)</f>
        <v>26</v>
      </c>
      <c r="B53" s="850" t="s">
        <v>637</v>
      </c>
      <c r="C53" s="194"/>
      <c r="D53" s="194"/>
      <c r="E53" s="194"/>
      <c r="F53" s="194"/>
      <c r="G53" s="194"/>
      <c r="H53" s="194"/>
      <c r="I53" s="195"/>
      <c r="J53" s="200" t="s">
        <v>206</v>
      </c>
      <c r="K53" s="200">
        <v>1</v>
      </c>
      <c r="L53" s="280"/>
      <c r="M53" s="284"/>
      <c r="N53" s="178"/>
      <c r="O53" s="294"/>
      <c r="P53" s="589">
        <f>+L53*K53</f>
        <v>0</v>
      </c>
    </row>
    <row r="54" spans="1:19" s="208" customFormat="1" ht="22.9" customHeight="1">
      <c r="A54" s="381">
        <f>IF(J54="","",MAX(A$3:A53)+1)</f>
        <v>27</v>
      </c>
      <c r="B54" s="1012" t="s">
        <v>657</v>
      </c>
      <c r="C54" s="1013"/>
      <c r="D54" s="1013"/>
      <c r="E54" s="1013"/>
      <c r="F54" s="1013"/>
      <c r="G54" s="1013"/>
      <c r="H54" s="1013"/>
      <c r="I54" s="1014"/>
      <c r="J54" s="200" t="s">
        <v>206</v>
      </c>
      <c r="K54" s="200">
        <v>1</v>
      </c>
      <c r="L54" s="280"/>
      <c r="M54" s="284"/>
      <c r="N54" s="178"/>
      <c r="O54" s="294"/>
      <c r="P54" s="589">
        <f t="shared" ref="P54:P55" si="5">+L54*K54</f>
        <v>0</v>
      </c>
    </row>
    <row r="55" spans="1:19" s="208" customFormat="1" ht="17.45" customHeight="1">
      <c r="A55" s="381">
        <f>IF(J55="","",MAX(A$3:A54)+1)</f>
        <v>28</v>
      </c>
      <c r="B55" s="1012" t="s">
        <v>639</v>
      </c>
      <c r="C55" s="1013"/>
      <c r="D55" s="1013"/>
      <c r="E55" s="1013"/>
      <c r="F55" s="1013"/>
      <c r="G55" s="1013"/>
      <c r="H55" s="1013"/>
      <c r="I55" s="1014"/>
      <c r="J55" s="200" t="s">
        <v>206</v>
      </c>
      <c r="K55" s="200">
        <v>1</v>
      </c>
      <c r="L55" s="280"/>
      <c r="M55" s="284"/>
      <c r="N55" s="178"/>
      <c r="O55" s="294"/>
      <c r="P55" s="589">
        <f t="shared" si="5"/>
        <v>0</v>
      </c>
      <c r="S55" s="866"/>
    </row>
    <row r="56" spans="1:19" s="208" customFormat="1" ht="13.9" customHeight="1" thickBot="1">
      <c r="A56" s="389" t="str">
        <f>IF(J56="","",MAX(A$3:A55)+1)</f>
        <v/>
      </c>
      <c r="B56" s="863"/>
      <c r="C56" s="863"/>
      <c r="D56" s="863"/>
      <c r="E56" s="863"/>
      <c r="F56" s="863"/>
      <c r="G56" s="863"/>
      <c r="H56" s="863"/>
      <c r="I56" s="864"/>
      <c r="J56" s="261"/>
      <c r="K56" s="261"/>
      <c r="L56" s="298"/>
      <c r="M56" s="264"/>
      <c r="N56" s="265"/>
      <c r="O56" s="592"/>
      <c r="P56" s="854"/>
    </row>
    <row r="57" spans="1:19" s="208" customFormat="1" ht="16.149999999999999" customHeight="1">
      <c r="A57" s="379" t="str">
        <f>IF(J57="","",MAX(A$3:A56)+1)</f>
        <v/>
      </c>
      <c r="B57" s="865" t="s">
        <v>658</v>
      </c>
      <c r="C57" s="173"/>
      <c r="D57" s="173"/>
      <c r="E57" s="855"/>
      <c r="F57" s="855"/>
      <c r="G57" s="855"/>
      <c r="H57" s="856"/>
      <c r="I57" s="250"/>
      <c r="J57" s="845"/>
      <c r="K57" s="845"/>
      <c r="L57" s="274"/>
      <c r="M57" s="254"/>
      <c r="N57" s="255"/>
      <c r="O57" s="590"/>
      <c r="P57" s="847"/>
    </row>
    <row r="58" spans="1:19" s="208" customFormat="1" ht="16.149999999999999" customHeight="1">
      <c r="A58" s="381">
        <f>IF(J58="","",MAX(A$3:A57)+1)</f>
        <v>29</v>
      </c>
      <c r="B58" s="850" t="s">
        <v>637</v>
      </c>
      <c r="C58" s="194"/>
      <c r="D58" s="194"/>
      <c r="E58" s="194"/>
      <c r="F58" s="194"/>
      <c r="G58" s="194"/>
      <c r="H58" s="194"/>
      <c r="I58" s="195"/>
      <c r="J58" s="200" t="s">
        <v>206</v>
      </c>
      <c r="K58" s="200">
        <v>1</v>
      </c>
      <c r="L58" s="280"/>
      <c r="M58" s="284"/>
      <c r="N58" s="178"/>
      <c r="O58" s="294"/>
      <c r="P58" s="589">
        <f>+L58*K58</f>
        <v>0</v>
      </c>
    </row>
    <row r="59" spans="1:19" s="208" customFormat="1" ht="59.25" customHeight="1">
      <c r="A59" s="381" t="str">
        <f>IF(J59="","",MAX(A$3:A58)+1)</f>
        <v/>
      </c>
      <c r="B59" s="1012" t="s">
        <v>659</v>
      </c>
      <c r="C59" s="1013"/>
      <c r="D59" s="1013"/>
      <c r="E59" s="1013"/>
      <c r="F59" s="1013"/>
      <c r="G59" s="1013"/>
      <c r="H59" s="1013"/>
      <c r="I59" s="1014"/>
      <c r="J59" s="200"/>
      <c r="K59" s="200"/>
      <c r="L59" s="280"/>
      <c r="M59" s="284"/>
      <c r="N59" s="178"/>
      <c r="O59" s="294"/>
      <c r="P59" s="589">
        <f t="shared" ref="P59:P61" si="6">+L59*K59</f>
        <v>0</v>
      </c>
    </row>
    <row r="60" spans="1:19" s="208" customFormat="1" ht="15.6" customHeight="1">
      <c r="A60" s="381">
        <f>IF(J60="","",MAX(A$3:A59)+1)</f>
        <v>30</v>
      </c>
      <c r="B60" s="867" t="s">
        <v>660</v>
      </c>
      <c r="C60" s="857"/>
      <c r="D60" s="857"/>
      <c r="E60" s="857"/>
      <c r="F60" s="857"/>
      <c r="G60" s="857"/>
      <c r="H60" s="857"/>
      <c r="I60" s="858"/>
      <c r="J60" s="200" t="s">
        <v>230</v>
      </c>
      <c r="K60" s="200">
        <v>1</v>
      </c>
      <c r="L60" s="280"/>
      <c r="M60" s="284"/>
      <c r="N60" s="178"/>
      <c r="O60" s="294"/>
      <c r="P60" s="589">
        <f t="shared" si="6"/>
        <v>0</v>
      </c>
    </row>
    <row r="61" spans="1:19" s="208" customFormat="1" ht="15.6" customHeight="1">
      <c r="A61" s="381">
        <f>IF(J61="","",MAX(A$3:A60)+1)</f>
        <v>31</v>
      </c>
      <c r="B61" s="867" t="s">
        <v>661</v>
      </c>
      <c r="C61" s="857"/>
      <c r="D61" s="857"/>
      <c r="E61" s="857"/>
      <c r="F61" s="857"/>
      <c r="G61" s="857"/>
      <c r="H61" s="857"/>
      <c r="I61" s="858"/>
      <c r="J61" s="200" t="s">
        <v>230</v>
      </c>
      <c r="K61" s="200">
        <v>1</v>
      </c>
      <c r="L61" s="280"/>
      <c r="M61" s="284"/>
      <c r="N61" s="178"/>
      <c r="O61" s="294"/>
      <c r="P61" s="589">
        <f t="shared" si="6"/>
        <v>0</v>
      </c>
    </row>
    <row r="62" spans="1:19" s="208" customFormat="1" ht="13.9" customHeight="1" thickBot="1">
      <c r="A62" s="389" t="str">
        <f>IF(J62="","",MAX(A$3:A61)+1)</f>
        <v/>
      </c>
      <c r="B62" s="863"/>
      <c r="C62" s="863"/>
      <c r="D62" s="863"/>
      <c r="E62" s="863"/>
      <c r="F62" s="863"/>
      <c r="G62" s="863"/>
      <c r="H62" s="863"/>
      <c r="I62" s="864"/>
      <c r="J62" s="261"/>
      <c r="K62" s="261"/>
      <c r="L62" s="298"/>
      <c r="M62" s="264"/>
      <c r="N62" s="265"/>
      <c r="O62" s="592"/>
      <c r="P62" s="854"/>
    </row>
    <row r="63" spans="1:19" s="208" customFormat="1" ht="16.149999999999999" customHeight="1">
      <c r="A63" s="379" t="str">
        <f>IF(J63="","",MAX(A$3:A62)+1)</f>
        <v/>
      </c>
      <c r="B63" s="868" t="s">
        <v>247</v>
      </c>
      <c r="C63" s="173"/>
      <c r="D63" s="173"/>
      <c r="E63" s="173"/>
      <c r="F63" s="173"/>
      <c r="G63" s="173"/>
      <c r="H63" s="173"/>
      <c r="I63" s="250"/>
      <c r="J63" s="272"/>
      <c r="K63" s="272"/>
      <c r="L63" s="274"/>
      <c r="M63" s="275"/>
      <c r="N63" s="255"/>
      <c r="O63" s="276"/>
      <c r="P63" s="847">
        <f t="shared" ref="P63" si="7">+L63*K63</f>
        <v>0</v>
      </c>
    </row>
    <row r="64" spans="1:19" s="208" customFormat="1" ht="16.149999999999999" customHeight="1">
      <c r="A64" s="381">
        <f>IF(J64="","",MAX(A$3:A63)+1)</f>
        <v>32</v>
      </c>
      <c r="B64" s="869" t="s">
        <v>662</v>
      </c>
      <c r="C64" s="194"/>
      <c r="D64" s="194"/>
      <c r="E64" s="194"/>
      <c r="F64" s="194"/>
      <c r="G64" s="194"/>
      <c r="H64" s="194"/>
      <c r="I64" s="195"/>
      <c r="J64" s="232" t="s">
        <v>249</v>
      </c>
      <c r="K64" s="200"/>
      <c r="L64" s="280"/>
      <c r="M64" s="281"/>
      <c r="N64" s="178"/>
      <c r="O64" s="282"/>
      <c r="P64" s="870" t="s">
        <v>250</v>
      </c>
    </row>
    <row r="65" spans="1:17" s="208" customFormat="1" ht="16.149999999999999" customHeight="1">
      <c r="A65" s="381">
        <f>IF(J65="","",MAX(A$3:A64)+1)</f>
        <v>33</v>
      </c>
      <c r="B65" s="869" t="s">
        <v>663</v>
      </c>
      <c r="C65" s="194"/>
      <c r="D65" s="194"/>
      <c r="E65" s="194"/>
      <c r="F65" s="194"/>
      <c r="G65" s="194"/>
      <c r="H65" s="194"/>
      <c r="I65" s="195"/>
      <c r="J65" s="232" t="s">
        <v>249</v>
      </c>
      <c r="K65" s="200"/>
      <c r="L65" s="280"/>
      <c r="M65" s="281"/>
      <c r="N65" s="178"/>
      <c r="O65" s="282"/>
      <c r="P65" s="870" t="s">
        <v>250</v>
      </c>
    </row>
    <row r="66" spans="1:17" s="208" customFormat="1" ht="16.149999999999999" customHeight="1">
      <c r="A66" s="381">
        <f>IF(J66="","",MAX(A$3:A65)+1)</f>
        <v>34</v>
      </c>
      <c r="B66" s="869" t="s">
        <v>664</v>
      </c>
      <c r="C66" s="194"/>
      <c r="D66" s="194"/>
      <c r="E66" s="194"/>
      <c r="F66" s="194"/>
      <c r="G66" s="194"/>
      <c r="H66" s="194"/>
      <c r="I66" s="195"/>
      <c r="J66" s="232" t="s">
        <v>249</v>
      </c>
      <c r="K66" s="200"/>
      <c r="L66" s="280"/>
      <c r="M66" s="281"/>
      <c r="N66" s="178"/>
      <c r="O66" s="282"/>
      <c r="P66" s="870" t="s">
        <v>250</v>
      </c>
    </row>
    <row r="67" spans="1:17" ht="16.149999999999999" customHeight="1">
      <c r="A67" s="381" t="str">
        <f>IF(J67="","",MAX(A$3:A66)+1)</f>
        <v/>
      </c>
      <c r="B67" s="423"/>
      <c r="C67" s="188"/>
      <c r="D67" s="188"/>
      <c r="E67" s="188"/>
      <c r="F67" s="188"/>
      <c r="G67" s="188"/>
      <c r="H67" s="188"/>
      <c r="I67" s="188"/>
      <c r="J67" s="189"/>
      <c r="K67" s="189"/>
      <c r="L67" s="312"/>
      <c r="M67" s="281"/>
      <c r="N67" s="178"/>
      <c r="O67" s="282"/>
      <c r="P67" s="589">
        <f t="shared" ref="P67" si="8">L67*K67</f>
        <v>0</v>
      </c>
    </row>
    <row r="68" spans="1:17" ht="6" customHeight="1" thickBot="1">
      <c r="A68" s="389"/>
      <c r="B68" s="871"/>
      <c r="C68" s="243"/>
      <c r="D68" s="243"/>
      <c r="E68" s="243"/>
      <c r="F68" s="243"/>
      <c r="G68" s="243"/>
      <c r="H68" s="243"/>
      <c r="I68" s="243"/>
      <c r="J68" s="245"/>
      <c r="K68" s="594"/>
      <c r="L68" s="392"/>
      <c r="M68" s="853"/>
      <c r="N68" s="265"/>
      <c r="O68" s="872"/>
      <c r="P68" s="595"/>
    </row>
    <row r="69" spans="1:17" ht="6" customHeight="1" thickBot="1">
      <c r="A69" s="442"/>
      <c r="B69" s="400"/>
      <c r="C69" s="401"/>
      <c r="D69" s="401"/>
      <c r="E69" s="401"/>
      <c r="F69" s="401"/>
      <c r="G69" s="401"/>
      <c r="H69" s="401"/>
      <c r="I69" s="401"/>
      <c r="J69" s="402"/>
      <c r="K69" s="194"/>
      <c r="L69" s="403"/>
      <c r="M69" s="210"/>
      <c r="N69" s="178"/>
      <c r="O69" s="211"/>
      <c r="P69" s="441"/>
    </row>
    <row r="70" spans="1:17" ht="20.45" customHeight="1">
      <c r="A70" s="442"/>
      <c r="B70" s="400"/>
      <c r="C70" s="998" t="s">
        <v>421</v>
      </c>
      <c r="D70" s="999"/>
      <c r="E70" s="999"/>
      <c r="F70" s="999"/>
      <c r="G70" s="999"/>
      <c r="H70" s="999"/>
      <c r="I70" s="999"/>
      <c r="J70" s="568"/>
      <c r="K70" s="568" t="s">
        <v>422</v>
      </c>
      <c r="L70" s="569"/>
      <c r="M70" s="873"/>
      <c r="N70" s="571"/>
      <c r="O70" s="874"/>
      <c r="P70" s="572">
        <f>SUM(P3:P68)</f>
        <v>0</v>
      </c>
    </row>
    <row r="71" spans="1:17" ht="20.45" customHeight="1">
      <c r="A71" s="442"/>
      <c r="B71" s="400"/>
      <c r="C71" s="1000"/>
      <c r="D71" s="1001"/>
      <c r="E71" s="1001"/>
      <c r="F71" s="1001"/>
      <c r="G71" s="1001"/>
      <c r="H71" s="1001"/>
      <c r="I71" s="1001"/>
      <c r="J71" s="573"/>
      <c r="K71" s="573" t="s">
        <v>423</v>
      </c>
      <c r="L71" s="574"/>
      <c r="M71" s="875"/>
      <c r="N71" s="576"/>
      <c r="O71" s="876"/>
      <c r="P71" s="577">
        <f>0.2*P70</f>
        <v>0</v>
      </c>
    </row>
    <row r="72" spans="1:17" ht="20.45" customHeight="1" thickBot="1">
      <c r="A72" s="442"/>
      <c r="B72" s="400"/>
      <c r="C72" s="1002"/>
      <c r="D72" s="1003"/>
      <c r="E72" s="1003"/>
      <c r="F72" s="1003"/>
      <c r="G72" s="1003"/>
      <c r="H72" s="1003"/>
      <c r="I72" s="1003"/>
      <c r="J72" s="578"/>
      <c r="K72" s="578" t="s">
        <v>424</v>
      </c>
      <c r="L72" s="579"/>
      <c r="M72" s="877"/>
      <c r="N72" s="581"/>
      <c r="O72" s="878"/>
      <c r="P72" s="582">
        <f>+P71+P70</f>
        <v>0</v>
      </c>
    </row>
    <row r="73" spans="1:17" ht="18.75" thickBot="1">
      <c r="A73" s="462"/>
      <c r="B73" s="463"/>
      <c r="C73" s="464"/>
      <c r="D73" s="464"/>
      <c r="E73" s="464"/>
      <c r="F73" s="464"/>
      <c r="G73" s="464"/>
      <c r="H73" s="464"/>
      <c r="I73" s="464"/>
      <c r="J73" s="465"/>
      <c r="K73" s="259"/>
      <c r="L73" s="447"/>
      <c r="M73" s="879"/>
      <c r="N73" s="265"/>
      <c r="O73" s="266"/>
      <c r="P73" s="466"/>
    </row>
    <row r="74" spans="1:17" ht="18">
      <c r="M74" s="210"/>
      <c r="N74" s="178"/>
      <c r="O74" s="211"/>
    </row>
    <row r="75" spans="1:17" ht="18">
      <c r="A75" s="880"/>
      <c r="B75" s="881"/>
      <c r="C75" s="882"/>
      <c r="D75" s="882"/>
      <c r="E75" s="882"/>
      <c r="F75" s="882"/>
      <c r="G75" s="882"/>
      <c r="H75" s="882"/>
      <c r="I75" s="882"/>
      <c r="J75" s="883"/>
      <c r="K75" s="278"/>
      <c r="L75" s="884"/>
      <c r="M75" s="885"/>
      <c r="N75" s="240"/>
      <c r="O75" s="241"/>
      <c r="P75" s="886"/>
      <c r="Q75" s="887"/>
    </row>
    <row r="76" spans="1:17" ht="18">
      <c r="A76" s="880"/>
      <c r="B76" s="881"/>
      <c r="C76" s="882"/>
      <c r="D76" s="882"/>
      <c r="E76" s="882"/>
      <c r="F76" s="882"/>
      <c r="G76" s="882"/>
      <c r="H76" s="882"/>
      <c r="I76" s="882"/>
      <c r="J76" s="883"/>
      <c r="K76" s="278"/>
      <c r="L76" s="884"/>
      <c r="M76" s="885"/>
      <c r="N76" s="240"/>
      <c r="O76" s="241"/>
      <c r="P76" s="886"/>
      <c r="Q76" s="887"/>
    </row>
    <row r="77" spans="1:17" ht="18">
      <c r="A77" s="880"/>
      <c r="B77" s="881"/>
      <c r="C77" s="882"/>
      <c r="D77" s="882"/>
      <c r="E77" s="882"/>
      <c r="F77" s="882"/>
      <c r="G77" s="882"/>
      <c r="H77" s="882"/>
      <c r="I77" s="882"/>
      <c r="J77" s="883"/>
      <c r="K77" s="278"/>
      <c r="L77" s="884"/>
      <c r="M77" s="885"/>
      <c r="N77" s="240"/>
      <c r="O77" s="241"/>
      <c r="P77" s="886"/>
      <c r="Q77" s="887"/>
    </row>
    <row r="78" spans="1:17" ht="18">
      <c r="A78" s="880"/>
      <c r="B78" s="881"/>
      <c r="C78" s="882"/>
      <c r="D78" s="882"/>
      <c r="E78" s="882"/>
      <c r="F78" s="882"/>
      <c r="G78" s="882"/>
      <c r="H78" s="882"/>
      <c r="I78" s="882"/>
      <c r="J78" s="883"/>
      <c r="K78" s="278"/>
      <c r="L78" s="884"/>
      <c r="M78" s="885"/>
      <c r="N78" s="240"/>
      <c r="O78" s="241"/>
      <c r="P78" s="886"/>
      <c r="Q78" s="887"/>
    </row>
    <row r="79" spans="1:17" ht="18">
      <c r="A79" s="880"/>
      <c r="B79" s="881"/>
      <c r="C79" s="882"/>
      <c r="D79" s="882"/>
      <c r="E79" s="882"/>
      <c r="F79" s="882"/>
      <c r="G79" s="882"/>
      <c r="H79" s="882"/>
      <c r="I79" s="882"/>
      <c r="J79" s="883"/>
      <c r="K79" s="278"/>
      <c r="L79" s="884"/>
      <c r="M79" s="885"/>
      <c r="N79" s="240"/>
      <c r="O79" s="241"/>
      <c r="P79" s="886"/>
      <c r="Q79" s="887"/>
    </row>
    <row r="80" spans="1:17" ht="18">
      <c r="A80" s="880"/>
      <c r="B80" s="881"/>
      <c r="C80" s="882"/>
      <c r="D80" s="882"/>
      <c r="E80" s="882"/>
      <c r="F80" s="882"/>
      <c r="G80" s="882"/>
      <c r="H80" s="882"/>
      <c r="I80" s="882"/>
      <c r="J80" s="883"/>
      <c r="K80" s="278"/>
      <c r="L80" s="884"/>
      <c r="M80" s="239"/>
      <c r="N80" s="240"/>
      <c r="O80" s="241"/>
      <c r="P80" s="886"/>
      <c r="Q80" s="887"/>
    </row>
    <row r="81" spans="1:17" ht="18">
      <c r="A81" s="880"/>
      <c r="B81" s="881"/>
      <c r="C81" s="882"/>
      <c r="D81" s="882"/>
      <c r="E81" s="882"/>
      <c r="F81" s="882"/>
      <c r="G81" s="882"/>
      <c r="H81" s="882"/>
      <c r="I81" s="882"/>
      <c r="J81" s="883"/>
      <c r="K81" s="278"/>
      <c r="L81" s="884"/>
      <c r="M81" s="239"/>
      <c r="N81" s="240"/>
      <c r="O81" s="241"/>
      <c r="P81" s="886"/>
      <c r="Q81" s="887"/>
    </row>
    <row r="82" spans="1:17" ht="18">
      <c r="A82" s="880"/>
      <c r="B82" s="881"/>
      <c r="C82" s="882"/>
      <c r="D82" s="882"/>
      <c r="E82" s="882"/>
      <c r="F82" s="882"/>
      <c r="G82" s="882"/>
      <c r="H82" s="882"/>
      <c r="I82" s="882"/>
      <c r="J82" s="883"/>
      <c r="K82" s="278"/>
      <c r="L82" s="884"/>
      <c r="M82" s="888"/>
      <c r="N82" s="240"/>
      <c r="O82" s="240"/>
      <c r="P82" s="886"/>
      <c r="Q82" s="887"/>
    </row>
    <row r="83" spans="1:17" ht="18">
      <c r="A83" s="880"/>
      <c r="B83" s="881"/>
      <c r="C83" s="882"/>
      <c r="D83" s="882"/>
      <c r="E83" s="882"/>
      <c r="F83" s="882"/>
      <c r="G83" s="882"/>
      <c r="H83" s="882"/>
      <c r="I83" s="882"/>
      <c r="J83" s="883"/>
      <c r="K83" s="278"/>
      <c r="L83" s="884"/>
      <c r="M83" s="888"/>
      <c r="N83" s="240"/>
      <c r="O83" s="241"/>
      <c r="P83" s="886"/>
      <c r="Q83" s="887"/>
    </row>
    <row r="84" spans="1:17" ht="18">
      <c r="A84" s="880"/>
      <c r="B84" s="881"/>
      <c r="C84" s="882"/>
      <c r="D84" s="882"/>
      <c r="E84" s="882"/>
      <c r="F84" s="882"/>
      <c r="G84" s="882"/>
      <c r="H84" s="882"/>
      <c r="I84" s="882"/>
      <c r="J84" s="883"/>
      <c r="K84" s="278"/>
      <c r="L84" s="884"/>
      <c r="M84" s="885"/>
      <c r="N84" s="240"/>
      <c r="O84" s="241"/>
      <c r="P84" s="886"/>
      <c r="Q84" s="887"/>
    </row>
    <row r="85" spans="1:17" ht="18">
      <c r="A85" s="880"/>
      <c r="B85" s="881"/>
      <c r="C85" s="882"/>
      <c r="D85" s="882"/>
      <c r="E85" s="882"/>
      <c r="F85" s="882"/>
      <c r="G85" s="882"/>
      <c r="H85" s="882"/>
      <c r="I85" s="882"/>
      <c r="J85" s="883"/>
      <c r="K85" s="278"/>
      <c r="L85" s="884"/>
      <c r="M85" s="885"/>
      <c r="N85" s="240"/>
      <c r="O85" s="241"/>
      <c r="P85" s="886"/>
      <c r="Q85" s="887"/>
    </row>
    <row r="86" spans="1:17" ht="18">
      <c r="A86" s="880"/>
      <c r="B86" s="881"/>
      <c r="C86" s="882"/>
      <c r="D86" s="882"/>
      <c r="E86" s="882"/>
      <c r="F86" s="882"/>
      <c r="G86" s="882"/>
      <c r="H86" s="882"/>
      <c r="I86" s="882"/>
      <c r="J86" s="883"/>
      <c r="K86" s="278"/>
      <c r="L86" s="884"/>
      <c r="M86" s="888"/>
      <c r="N86" s="240"/>
      <c r="O86" s="241"/>
      <c r="P86" s="886"/>
      <c r="Q86" s="887"/>
    </row>
    <row r="87" spans="1:17" ht="18">
      <c r="A87" s="880"/>
      <c r="B87" s="881"/>
      <c r="C87" s="882"/>
      <c r="D87" s="882"/>
      <c r="E87" s="882"/>
      <c r="F87" s="882"/>
      <c r="G87" s="882"/>
      <c r="H87" s="882"/>
      <c r="I87" s="882"/>
      <c r="J87" s="883"/>
      <c r="K87" s="278"/>
      <c r="L87" s="884"/>
      <c r="M87" s="888"/>
      <c r="N87" s="240"/>
      <c r="O87" s="241"/>
      <c r="P87" s="886"/>
      <c r="Q87" s="887"/>
    </row>
    <row r="88" spans="1:17" ht="18">
      <c r="A88" s="880"/>
      <c r="B88" s="881"/>
      <c r="C88" s="882"/>
      <c r="D88" s="882"/>
      <c r="E88" s="882"/>
      <c r="F88" s="882"/>
      <c r="G88" s="882"/>
      <c r="H88" s="882"/>
      <c r="I88" s="882"/>
      <c r="J88" s="883"/>
      <c r="K88" s="278"/>
      <c r="L88" s="884"/>
      <c r="M88" s="885"/>
      <c r="N88" s="240"/>
      <c r="O88" s="241"/>
      <c r="P88" s="886"/>
      <c r="Q88" s="887"/>
    </row>
    <row r="89" spans="1:17" ht="18">
      <c r="A89" s="880"/>
      <c r="B89" s="881"/>
      <c r="C89" s="882"/>
      <c r="D89" s="882"/>
      <c r="E89" s="882"/>
      <c r="F89" s="882"/>
      <c r="G89" s="882"/>
      <c r="H89" s="882"/>
      <c r="I89" s="882"/>
      <c r="J89" s="883"/>
      <c r="K89" s="278"/>
      <c r="L89" s="884"/>
      <c r="M89" s="885"/>
      <c r="N89" s="240"/>
      <c r="O89" s="241"/>
      <c r="P89" s="886"/>
      <c r="Q89" s="887"/>
    </row>
    <row r="90" spans="1:17" ht="18">
      <c r="A90" s="880"/>
      <c r="B90" s="881"/>
      <c r="C90" s="882"/>
      <c r="D90" s="882"/>
      <c r="E90" s="882"/>
      <c r="F90" s="882"/>
      <c r="G90" s="882"/>
      <c r="H90" s="882"/>
      <c r="I90" s="882"/>
      <c r="J90" s="883"/>
      <c r="K90" s="278"/>
      <c r="L90" s="884"/>
      <c r="M90" s="888"/>
      <c r="N90" s="240"/>
      <c r="O90" s="241"/>
      <c r="P90" s="886"/>
      <c r="Q90" s="887"/>
    </row>
    <row r="91" spans="1:17" ht="18">
      <c r="A91" s="880"/>
      <c r="B91" s="881"/>
      <c r="C91" s="882"/>
      <c r="D91" s="882"/>
      <c r="E91" s="882"/>
      <c r="F91" s="882"/>
      <c r="G91" s="882"/>
      <c r="H91" s="882"/>
      <c r="I91" s="882"/>
      <c r="J91" s="883"/>
      <c r="K91" s="278"/>
      <c r="L91" s="884"/>
      <c r="M91" s="888"/>
      <c r="N91" s="240"/>
      <c r="O91" s="241"/>
      <c r="P91" s="886"/>
      <c r="Q91" s="887"/>
    </row>
    <row r="92" spans="1:17" ht="18">
      <c r="A92" s="880"/>
      <c r="B92" s="881"/>
      <c r="C92" s="882"/>
      <c r="D92" s="882"/>
      <c r="E92" s="882"/>
      <c r="F92" s="882"/>
      <c r="G92" s="882"/>
      <c r="H92" s="882"/>
      <c r="I92" s="882"/>
      <c r="J92" s="883"/>
      <c r="K92" s="278"/>
      <c r="L92" s="884"/>
      <c r="M92" s="888"/>
      <c r="N92" s="240"/>
      <c r="O92" s="241"/>
      <c r="P92" s="886"/>
      <c r="Q92" s="887"/>
    </row>
    <row r="93" spans="1:17" ht="18">
      <c r="A93" s="880"/>
      <c r="B93" s="881"/>
      <c r="C93" s="882"/>
      <c r="D93" s="882"/>
      <c r="E93" s="882"/>
      <c r="F93" s="882"/>
      <c r="G93" s="882"/>
      <c r="H93" s="882"/>
      <c r="I93" s="882"/>
      <c r="J93" s="883"/>
      <c r="K93" s="278"/>
      <c r="L93" s="884"/>
      <c r="M93" s="885"/>
      <c r="N93" s="240"/>
      <c r="O93" s="241"/>
      <c r="P93" s="886"/>
      <c r="Q93" s="887"/>
    </row>
    <row r="94" spans="1:17" ht="18">
      <c r="A94" s="880"/>
      <c r="B94" s="881"/>
      <c r="C94" s="882"/>
      <c r="D94" s="882"/>
      <c r="E94" s="882"/>
      <c r="F94" s="882"/>
      <c r="G94" s="882"/>
      <c r="H94" s="882"/>
      <c r="I94" s="882"/>
      <c r="J94" s="883"/>
      <c r="K94" s="278"/>
      <c r="L94" s="884"/>
      <c r="M94" s="888"/>
      <c r="N94" s="240"/>
      <c r="O94" s="241"/>
      <c r="P94" s="886"/>
      <c r="Q94" s="887"/>
    </row>
    <row r="95" spans="1:17" ht="18">
      <c r="A95" s="880"/>
      <c r="B95" s="881"/>
      <c r="C95" s="882"/>
      <c r="D95" s="882"/>
      <c r="E95" s="882"/>
      <c r="F95" s="882"/>
      <c r="G95" s="882"/>
      <c r="H95" s="882"/>
      <c r="I95" s="882"/>
      <c r="J95" s="883"/>
      <c r="K95" s="278"/>
      <c r="L95" s="884"/>
      <c r="M95" s="239"/>
      <c r="N95" s="240"/>
      <c r="O95" s="241"/>
      <c r="P95" s="886"/>
      <c r="Q95" s="887"/>
    </row>
    <row r="96" spans="1:17" ht="18">
      <c r="A96" s="880"/>
      <c r="B96" s="881"/>
      <c r="C96" s="882"/>
      <c r="D96" s="882"/>
      <c r="E96" s="882"/>
      <c r="F96" s="882"/>
      <c r="G96" s="882"/>
      <c r="H96" s="882"/>
      <c r="I96" s="882"/>
      <c r="J96" s="883"/>
      <c r="K96" s="278"/>
      <c r="L96" s="884"/>
      <c r="M96" s="239"/>
      <c r="N96" s="240"/>
      <c r="O96" s="241"/>
      <c r="P96" s="886"/>
      <c r="Q96" s="887"/>
    </row>
    <row r="97" spans="1:17" ht="18">
      <c r="A97" s="880"/>
      <c r="B97" s="881"/>
      <c r="C97" s="882"/>
      <c r="D97" s="882"/>
      <c r="E97" s="882"/>
      <c r="F97" s="882"/>
      <c r="G97" s="882"/>
      <c r="H97" s="882"/>
      <c r="I97" s="882"/>
      <c r="J97" s="883"/>
      <c r="K97" s="278"/>
      <c r="L97" s="884"/>
      <c r="M97" s="888"/>
      <c r="N97" s="240"/>
      <c r="O97" s="241"/>
      <c r="P97" s="886"/>
      <c r="Q97" s="887"/>
    </row>
    <row r="98" spans="1:17" ht="18">
      <c r="A98" s="880"/>
      <c r="B98" s="881"/>
      <c r="C98" s="882"/>
      <c r="D98" s="882"/>
      <c r="E98" s="882"/>
      <c r="F98" s="882"/>
      <c r="G98" s="882"/>
      <c r="H98" s="882"/>
      <c r="I98" s="882"/>
      <c r="J98" s="883"/>
      <c r="K98" s="278"/>
      <c r="L98" s="884"/>
      <c r="M98" s="885"/>
      <c r="N98" s="240"/>
      <c r="O98" s="241"/>
      <c r="P98" s="886"/>
      <c r="Q98" s="887"/>
    </row>
    <row r="99" spans="1:17" ht="18">
      <c r="A99" s="880"/>
      <c r="B99" s="881"/>
      <c r="C99" s="882"/>
      <c r="D99" s="882"/>
      <c r="E99" s="882"/>
      <c r="F99" s="882"/>
      <c r="G99" s="882"/>
      <c r="H99" s="882"/>
      <c r="I99" s="882"/>
      <c r="J99" s="883"/>
      <c r="K99" s="278"/>
      <c r="L99" s="884"/>
      <c r="M99" s="885"/>
      <c r="N99" s="240"/>
      <c r="O99" s="241"/>
      <c r="P99" s="886"/>
      <c r="Q99" s="887"/>
    </row>
    <row r="100" spans="1:17" ht="18">
      <c r="A100" s="880"/>
      <c r="B100" s="881"/>
      <c r="C100" s="882"/>
      <c r="D100" s="882"/>
      <c r="E100" s="882"/>
      <c r="F100" s="882"/>
      <c r="G100" s="882"/>
      <c r="H100" s="882"/>
      <c r="I100" s="882"/>
      <c r="J100" s="883"/>
      <c r="K100" s="278"/>
      <c r="L100" s="884"/>
      <c r="M100" s="888"/>
      <c r="N100" s="240"/>
      <c r="O100" s="241"/>
      <c r="P100" s="886"/>
      <c r="Q100" s="887"/>
    </row>
    <row r="101" spans="1:17" ht="18">
      <c r="A101" s="880"/>
      <c r="B101" s="881"/>
      <c r="C101" s="882"/>
      <c r="D101" s="882"/>
      <c r="E101" s="882"/>
      <c r="F101" s="882"/>
      <c r="G101" s="882"/>
      <c r="H101" s="882"/>
      <c r="I101" s="882"/>
      <c r="J101" s="883"/>
      <c r="K101" s="278"/>
      <c r="L101" s="884"/>
      <c r="M101" s="885"/>
      <c r="N101" s="240"/>
      <c r="O101" s="240"/>
      <c r="P101" s="886"/>
      <c r="Q101" s="887"/>
    </row>
    <row r="102" spans="1:17" ht="18">
      <c r="A102" s="880"/>
      <c r="B102" s="881"/>
      <c r="C102" s="882"/>
      <c r="D102" s="882"/>
      <c r="E102" s="882"/>
      <c r="F102" s="882"/>
      <c r="G102" s="882"/>
      <c r="H102" s="882"/>
      <c r="I102" s="882"/>
      <c r="J102" s="883"/>
      <c r="K102" s="278"/>
      <c r="L102" s="884"/>
      <c r="M102" s="885"/>
      <c r="N102" s="240"/>
      <c r="O102" s="240"/>
      <c r="P102" s="886"/>
      <c r="Q102" s="887"/>
    </row>
    <row r="103" spans="1:17" ht="18">
      <c r="A103" s="880"/>
      <c r="B103" s="881"/>
      <c r="C103" s="882"/>
      <c r="D103" s="882"/>
      <c r="E103" s="882"/>
      <c r="F103" s="882"/>
      <c r="G103" s="882"/>
      <c r="H103" s="882"/>
      <c r="I103" s="882"/>
      <c r="J103" s="883"/>
      <c r="K103" s="278"/>
      <c r="L103" s="884"/>
      <c r="M103" s="885"/>
      <c r="N103" s="240"/>
      <c r="O103" s="240"/>
      <c r="P103" s="886"/>
      <c r="Q103" s="887"/>
    </row>
    <row r="104" spans="1:17" ht="18">
      <c r="A104" s="880"/>
      <c r="B104" s="881"/>
      <c r="C104" s="882"/>
      <c r="D104" s="882"/>
      <c r="E104" s="882"/>
      <c r="F104" s="882"/>
      <c r="G104" s="882"/>
      <c r="H104" s="882"/>
      <c r="I104" s="882"/>
      <c r="J104" s="883"/>
      <c r="K104" s="278"/>
      <c r="L104" s="884"/>
      <c r="M104" s="885"/>
      <c r="N104" s="240"/>
      <c r="O104" s="240"/>
      <c r="P104" s="886"/>
      <c r="Q104" s="887"/>
    </row>
    <row r="105" spans="1:17" ht="18">
      <c r="A105" s="880"/>
      <c r="B105" s="881"/>
      <c r="C105" s="882"/>
      <c r="D105" s="882"/>
      <c r="E105" s="882"/>
      <c r="F105" s="882"/>
      <c r="G105" s="882"/>
      <c r="H105" s="882"/>
      <c r="I105" s="882"/>
      <c r="J105" s="883"/>
      <c r="K105" s="278"/>
      <c r="L105" s="884"/>
      <c r="M105" s="885"/>
      <c r="N105" s="240"/>
      <c r="O105" s="240"/>
      <c r="P105" s="886"/>
      <c r="Q105" s="887"/>
    </row>
    <row r="106" spans="1:17" ht="18">
      <c r="A106" s="880"/>
      <c r="B106" s="881"/>
      <c r="C106" s="882"/>
      <c r="D106" s="882"/>
      <c r="E106" s="882"/>
      <c r="F106" s="882"/>
      <c r="G106" s="882"/>
      <c r="H106" s="882"/>
      <c r="I106" s="882"/>
      <c r="J106" s="883"/>
      <c r="K106" s="278"/>
      <c r="L106" s="884"/>
      <c r="M106" s="885"/>
      <c r="N106" s="240"/>
      <c r="O106" s="240"/>
      <c r="P106" s="886"/>
      <c r="Q106" s="887"/>
    </row>
    <row r="107" spans="1:17" ht="18">
      <c r="A107" s="880"/>
      <c r="B107" s="881"/>
      <c r="C107" s="882"/>
      <c r="D107" s="882"/>
      <c r="E107" s="882"/>
      <c r="F107" s="882"/>
      <c r="G107" s="882"/>
      <c r="H107" s="882"/>
      <c r="I107" s="882"/>
      <c r="J107" s="883"/>
      <c r="K107" s="278"/>
      <c r="L107" s="884"/>
      <c r="M107" s="885"/>
      <c r="N107" s="240"/>
      <c r="O107" s="240"/>
      <c r="P107" s="886"/>
      <c r="Q107" s="887"/>
    </row>
    <row r="108" spans="1:17" ht="18">
      <c r="A108" s="880"/>
      <c r="B108" s="881"/>
      <c r="C108" s="882"/>
      <c r="D108" s="882"/>
      <c r="E108" s="882"/>
      <c r="F108" s="882"/>
      <c r="G108" s="882"/>
      <c r="H108" s="882"/>
      <c r="I108" s="882"/>
      <c r="J108" s="883"/>
      <c r="K108" s="278"/>
      <c r="L108" s="884"/>
      <c r="M108" s="885"/>
      <c r="N108" s="240"/>
      <c r="O108" s="240"/>
      <c r="P108" s="886"/>
      <c r="Q108" s="887"/>
    </row>
    <row r="109" spans="1:17" ht="18">
      <c r="A109" s="880"/>
      <c r="B109" s="881"/>
      <c r="C109" s="882"/>
      <c r="D109" s="882"/>
      <c r="E109" s="882"/>
      <c r="F109" s="882"/>
      <c r="G109" s="882"/>
      <c r="H109" s="882"/>
      <c r="I109" s="882"/>
      <c r="J109" s="883"/>
      <c r="K109" s="278"/>
      <c r="L109" s="884"/>
      <c r="M109" s="885"/>
      <c r="N109" s="240"/>
      <c r="O109" s="240"/>
      <c r="P109" s="886"/>
      <c r="Q109" s="887"/>
    </row>
    <row r="110" spans="1:17" ht="18">
      <c r="A110" s="880"/>
      <c r="B110" s="881"/>
      <c r="C110" s="882"/>
      <c r="D110" s="882"/>
      <c r="E110" s="882"/>
      <c r="F110" s="882"/>
      <c r="G110" s="882"/>
      <c r="H110" s="882"/>
      <c r="I110" s="882"/>
      <c r="J110" s="883"/>
      <c r="K110" s="278"/>
      <c r="L110" s="884"/>
      <c r="M110" s="885"/>
      <c r="N110" s="240"/>
      <c r="O110" s="240"/>
      <c r="P110" s="886"/>
      <c r="Q110" s="887"/>
    </row>
    <row r="111" spans="1:17" ht="18">
      <c r="A111" s="880"/>
      <c r="B111" s="881"/>
      <c r="C111" s="882"/>
      <c r="D111" s="882"/>
      <c r="E111" s="882"/>
      <c r="F111" s="882"/>
      <c r="G111" s="882"/>
      <c r="H111" s="882"/>
      <c r="I111" s="882"/>
      <c r="J111" s="883"/>
      <c r="K111" s="278"/>
      <c r="L111" s="884"/>
      <c r="M111" s="885"/>
      <c r="N111" s="240"/>
      <c r="O111" s="240"/>
      <c r="P111" s="886"/>
      <c r="Q111" s="887"/>
    </row>
    <row r="112" spans="1:17" ht="18">
      <c r="A112" s="880"/>
      <c r="B112" s="881"/>
      <c r="C112" s="882"/>
      <c r="D112" s="882"/>
      <c r="E112" s="882"/>
      <c r="F112" s="882"/>
      <c r="G112" s="882"/>
      <c r="H112" s="882"/>
      <c r="I112" s="882"/>
      <c r="J112" s="883"/>
      <c r="K112" s="278"/>
      <c r="L112" s="884"/>
      <c r="M112" s="885"/>
      <c r="N112" s="240"/>
      <c r="O112" s="240"/>
      <c r="P112" s="886"/>
      <c r="Q112" s="887"/>
    </row>
    <row r="113" spans="1:17" ht="18">
      <c r="A113" s="880"/>
      <c r="B113" s="881"/>
      <c r="C113" s="882"/>
      <c r="D113" s="882"/>
      <c r="E113" s="882"/>
      <c r="F113" s="882"/>
      <c r="G113" s="882"/>
      <c r="H113" s="882"/>
      <c r="I113" s="882"/>
      <c r="J113" s="883"/>
      <c r="K113" s="278"/>
      <c r="L113" s="884"/>
      <c r="M113" s="885"/>
      <c r="N113" s="240"/>
      <c r="O113" s="240"/>
      <c r="P113" s="886"/>
      <c r="Q113" s="887"/>
    </row>
    <row r="114" spans="1:17" ht="18">
      <c r="A114" s="880"/>
      <c r="B114" s="881"/>
      <c r="C114" s="882"/>
      <c r="D114" s="882"/>
      <c r="E114" s="882"/>
      <c r="F114" s="882"/>
      <c r="G114" s="882"/>
      <c r="H114" s="882"/>
      <c r="I114" s="882"/>
      <c r="J114" s="883"/>
      <c r="K114" s="278"/>
      <c r="L114" s="884"/>
      <c r="M114" s="885"/>
      <c r="N114" s="240"/>
      <c r="O114" s="240"/>
      <c r="P114" s="886"/>
      <c r="Q114" s="887"/>
    </row>
    <row r="115" spans="1:17" ht="18">
      <c r="A115" s="880"/>
      <c r="B115" s="881"/>
      <c r="C115" s="882"/>
      <c r="D115" s="882"/>
      <c r="E115" s="882"/>
      <c r="F115" s="882"/>
      <c r="G115" s="882"/>
      <c r="H115" s="882"/>
      <c r="I115" s="882"/>
      <c r="J115" s="883"/>
      <c r="K115" s="278"/>
      <c r="L115" s="884"/>
      <c r="M115" s="885"/>
      <c r="N115" s="240"/>
      <c r="O115" s="240"/>
      <c r="P115" s="886"/>
      <c r="Q115" s="887"/>
    </row>
    <row r="116" spans="1:17" ht="18">
      <c r="A116" s="880"/>
      <c r="B116" s="881"/>
      <c r="C116" s="882"/>
      <c r="D116" s="882"/>
      <c r="E116" s="882"/>
      <c r="F116" s="882"/>
      <c r="G116" s="882"/>
      <c r="H116" s="882"/>
      <c r="I116" s="882"/>
      <c r="J116" s="883"/>
      <c r="K116" s="278"/>
      <c r="L116" s="884"/>
      <c r="M116" s="885"/>
      <c r="N116" s="240"/>
      <c r="O116" s="241"/>
      <c r="P116" s="886"/>
      <c r="Q116" s="887"/>
    </row>
    <row r="117" spans="1:17" ht="18">
      <c r="A117" s="880"/>
      <c r="B117" s="881"/>
      <c r="C117" s="882"/>
      <c r="D117" s="882"/>
      <c r="E117" s="882"/>
      <c r="F117" s="882"/>
      <c r="G117" s="882"/>
      <c r="H117" s="882"/>
      <c r="I117" s="882"/>
      <c r="J117" s="883"/>
      <c r="K117" s="278"/>
      <c r="L117" s="884"/>
      <c r="M117" s="885"/>
      <c r="N117" s="240"/>
      <c r="O117" s="241"/>
      <c r="P117" s="886"/>
      <c r="Q117" s="887"/>
    </row>
    <row r="118" spans="1:17" ht="16.5">
      <c r="A118" s="880"/>
      <c r="B118" s="881"/>
      <c r="C118" s="882"/>
      <c r="D118" s="882"/>
      <c r="E118" s="882"/>
      <c r="F118" s="882"/>
      <c r="G118" s="882"/>
      <c r="H118" s="882"/>
      <c r="I118" s="882"/>
      <c r="J118" s="883"/>
      <c r="K118" s="278"/>
      <c r="L118" s="884"/>
      <c r="M118" s="885"/>
      <c r="N118" s="241"/>
      <c r="O118" s="241"/>
      <c r="P118" s="886"/>
      <c r="Q118" s="887"/>
    </row>
    <row r="119" spans="1:17" ht="14.25">
      <c r="A119" s="880"/>
      <c r="B119" s="881"/>
      <c r="C119" s="882"/>
      <c r="D119" s="882"/>
      <c r="E119" s="882"/>
      <c r="F119" s="882"/>
      <c r="G119" s="882"/>
      <c r="H119" s="882"/>
      <c r="I119" s="882"/>
      <c r="J119" s="883"/>
      <c r="K119" s="278"/>
      <c r="L119" s="884"/>
      <c r="M119" s="239"/>
      <c r="N119" s="296"/>
      <c r="O119" s="296"/>
      <c r="P119" s="886"/>
      <c r="Q119" s="887"/>
    </row>
    <row r="120" spans="1:17" ht="14.25">
      <c r="A120" s="880"/>
      <c r="B120" s="881"/>
      <c r="C120" s="882"/>
      <c r="D120" s="882"/>
      <c r="E120" s="882"/>
      <c r="F120" s="882"/>
      <c r="G120" s="882"/>
      <c r="H120" s="882"/>
      <c r="I120" s="882"/>
      <c r="J120" s="883"/>
      <c r="K120" s="278"/>
      <c r="L120" s="884"/>
      <c r="M120" s="239"/>
      <c r="N120" s="296"/>
      <c r="O120" s="296"/>
      <c r="P120" s="886"/>
      <c r="Q120" s="887"/>
    </row>
    <row r="121" spans="1:17" ht="14.25">
      <c r="A121" s="880"/>
      <c r="B121" s="881"/>
      <c r="C121" s="882"/>
      <c r="D121" s="882"/>
      <c r="E121" s="882"/>
      <c r="F121" s="882"/>
      <c r="G121" s="882"/>
      <c r="H121" s="882"/>
      <c r="I121" s="882"/>
      <c r="J121" s="883"/>
      <c r="K121" s="278"/>
      <c r="L121" s="884"/>
      <c r="M121" s="239"/>
      <c r="N121" s="296"/>
      <c r="O121" s="296"/>
      <c r="P121" s="886"/>
      <c r="Q121" s="887"/>
    </row>
    <row r="122" spans="1:17" ht="18">
      <c r="A122" s="880"/>
      <c r="B122" s="881"/>
      <c r="C122" s="882"/>
      <c r="D122" s="882"/>
      <c r="E122" s="882"/>
      <c r="F122" s="882"/>
      <c r="G122" s="882"/>
      <c r="H122" s="882"/>
      <c r="I122" s="882"/>
      <c r="J122" s="883"/>
      <c r="K122" s="278"/>
      <c r="L122" s="884"/>
      <c r="M122" s="889"/>
      <c r="N122" s="890"/>
      <c r="O122" s="890"/>
      <c r="P122" s="886"/>
      <c r="Q122" s="887"/>
    </row>
    <row r="123" spans="1:17" ht="18">
      <c r="A123" s="880"/>
      <c r="B123" s="881"/>
      <c r="C123" s="882"/>
      <c r="D123" s="882"/>
      <c r="E123" s="882"/>
      <c r="F123" s="882"/>
      <c r="G123" s="882"/>
      <c r="H123" s="882"/>
      <c r="I123" s="882"/>
      <c r="J123" s="883"/>
      <c r="K123" s="278"/>
      <c r="L123" s="884"/>
      <c r="M123" s="889"/>
      <c r="N123" s="890"/>
      <c r="O123" s="890"/>
      <c r="P123" s="886"/>
      <c r="Q123" s="887"/>
    </row>
    <row r="124" spans="1:17" ht="18">
      <c r="A124" s="880"/>
      <c r="B124" s="881"/>
      <c r="C124" s="882"/>
      <c r="D124" s="882"/>
      <c r="E124" s="882"/>
      <c r="F124" s="882"/>
      <c r="G124" s="882"/>
      <c r="H124" s="882"/>
      <c r="I124" s="882"/>
      <c r="J124" s="883"/>
      <c r="K124" s="278"/>
      <c r="L124" s="884"/>
      <c r="M124" s="891"/>
      <c r="N124" s="308"/>
      <c r="O124" s="308"/>
      <c r="P124" s="886"/>
      <c r="Q124" s="887"/>
    </row>
    <row r="125" spans="1:17" ht="18">
      <c r="A125" s="880"/>
      <c r="B125" s="881"/>
      <c r="C125" s="882"/>
      <c r="D125" s="882"/>
      <c r="E125" s="882"/>
      <c r="F125" s="882"/>
      <c r="G125" s="882"/>
      <c r="H125" s="882"/>
      <c r="I125" s="882"/>
      <c r="J125" s="883"/>
      <c r="K125" s="278"/>
      <c r="L125" s="884"/>
      <c r="M125" s="892"/>
      <c r="N125" s="308"/>
      <c r="O125" s="308"/>
      <c r="P125" s="886"/>
      <c r="Q125" s="887"/>
    </row>
    <row r="126" spans="1:17" ht="18">
      <c r="A126" s="880"/>
      <c r="B126" s="881"/>
      <c r="C126" s="882"/>
      <c r="D126" s="882"/>
      <c r="E126" s="882"/>
      <c r="F126" s="882"/>
      <c r="G126" s="882"/>
      <c r="H126" s="882"/>
      <c r="I126" s="882"/>
      <c r="J126" s="883"/>
      <c r="K126" s="278"/>
      <c r="L126" s="884"/>
      <c r="M126" s="891"/>
      <c r="N126" s="313"/>
      <c r="O126" s="313"/>
      <c r="P126" s="886"/>
      <c r="Q126" s="887"/>
    </row>
    <row r="127" spans="1:17">
      <c r="A127" s="880"/>
      <c r="B127" s="881"/>
      <c r="C127" s="882"/>
      <c r="D127" s="882"/>
      <c r="E127" s="882"/>
      <c r="F127" s="882"/>
      <c r="G127" s="882"/>
      <c r="H127" s="882"/>
      <c r="I127" s="882"/>
      <c r="J127" s="883"/>
      <c r="K127" s="278"/>
      <c r="L127" s="884"/>
      <c r="M127" s="308"/>
      <c r="N127" s="308"/>
      <c r="O127" s="308"/>
      <c r="P127" s="886"/>
      <c r="Q127" s="887"/>
    </row>
    <row r="128" spans="1:17">
      <c r="A128" s="880"/>
      <c r="B128" s="881"/>
      <c r="C128" s="882"/>
      <c r="D128" s="882"/>
      <c r="E128" s="882"/>
      <c r="F128" s="882"/>
      <c r="G128" s="882"/>
      <c r="H128" s="882"/>
      <c r="I128" s="882"/>
      <c r="J128" s="883"/>
      <c r="K128" s="278"/>
      <c r="L128" s="884"/>
      <c r="M128" s="308"/>
      <c r="N128" s="308"/>
      <c r="O128" s="308"/>
      <c r="P128" s="886"/>
      <c r="Q128" s="887"/>
    </row>
    <row r="129" spans="1:17">
      <c r="A129" s="880"/>
      <c r="B129" s="881"/>
      <c r="C129" s="882"/>
      <c r="D129" s="882"/>
      <c r="E129" s="882"/>
      <c r="F129" s="882"/>
      <c r="G129" s="882"/>
      <c r="H129" s="882"/>
      <c r="I129" s="882"/>
      <c r="J129" s="883"/>
      <c r="K129" s="278"/>
      <c r="L129" s="884"/>
      <c r="M129" s="308"/>
      <c r="N129" s="308"/>
      <c r="O129" s="308"/>
      <c r="P129" s="886"/>
      <c r="Q129" s="887"/>
    </row>
    <row r="130" spans="1:17">
      <c r="A130" s="880"/>
      <c r="B130" s="881"/>
      <c r="C130" s="882"/>
      <c r="D130" s="882"/>
      <c r="E130" s="882"/>
      <c r="F130" s="882"/>
      <c r="G130" s="882"/>
      <c r="H130" s="882"/>
      <c r="I130" s="882"/>
      <c r="J130" s="883"/>
      <c r="K130" s="278"/>
      <c r="L130" s="884"/>
      <c r="M130" s="308"/>
      <c r="N130" s="308"/>
      <c r="O130" s="308"/>
      <c r="P130" s="886"/>
      <c r="Q130" s="887"/>
    </row>
    <row r="131" spans="1:17">
      <c r="A131" s="880"/>
      <c r="B131" s="881"/>
      <c r="C131" s="882"/>
      <c r="D131" s="882"/>
      <c r="E131" s="882"/>
      <c r="F131" s="882"/>
      <c r="G131" s="882"/>
      <c r="H131" s="882"/>
      <c r="I131" s="882"/>
      <c r="J131" s="883"/>
      <c r="K131" s="278"/>
      <c r="L131" s="884"/>
      <c r="M131" s="308"/>
      <c r="N131" s="308"/>
      <c r="O131" s="308"/>
      <c r="P131" s="886"/>
      <c r="Q131" s="887"/>
    </row>
    <row r="132" spans="1:17">
      <c r="A132" s="880"/>
      <c r="B132" s="881"/>
      <c r="C132" s="882"/>
      <c r="D132" s="882"/>
      <c r="E132" s="882"/>
      <c r="F132" s="882"/>
      <c r="G132" s="882"/>
      <c r="H132" s="882"/>
      <c r="I132" s="882"/>
      <c r="J132" s="883"/>
      <c r="K132" s="278"/>
      <c r="L132" s="884"/>
      <c r="M132" s="308"/>
      <c r="N132" s="308"/>
      <c r="O132" s="308"/>
      <c r="P132" s="886"/>
      <c r="Q132" s="887"/>
    </row>
    <row r="133" spans="1:17">
      <c r="A133" s="880"/>
      <c r="B133" s="881"/>
      <c r="C133" s="882"/>
      <c r="D133" s="882"/>
      <c r="E133" s="882"/>
      <c r="F133" s="882"/>
      <c r="G133" s="882"/>
      <c r="H133" s="882"/>
      <c r="I133" s="882"/>
      <c r="J133" s="883"/>
      <c r="K133" s="278"/>
      <c r="L133" s="884"/>
      <c r="M133" s="308"/>
      <c r="N133" s="308"/>
      <c r="O133" s="308"/>
      <c r="P133" s="886"/>
      <c r="Q133" s="887"/>
    </row>
    <row r="134" spans="1:17">
      <c r="A134" s="880"/>
      <c r="B134" s="881"/>
      <c r="C134" s="882"/>
      <c r="D134" s="882"/>
      <c r="E134" s="882"/>
      <c r="F134" s="882"/>
      <c r="G134" s="882"/>
      <c r="H134" s="882"/>
      <c r="I134" s="882"/>
      <c r="J134" s="883"/>
      <c r="K134" s="278"/>
      <c r="L134" s="884"/>
      <c r="M134" s="308"/>
      <c r="N134" s="308"/>
      <c r="O134" s="308"/>
      <c r="P134" s="886"/>
      <c r="Q134" s="887"/>
    </row>
    <row r="135" spans="1:17">
      <c r="A135" s="880"/>
      <c r="B135" s="881"/>
      <c r="C135" s="882"/>
      <c r="D135" s="882"/>
      <c r="E135" s="882"/>
      <c r="F135" s="882"/>
      <c r="G135" s="882"/>
      <c r="H135" s="882"/>
      <c r="I135" s="882"/>
      <c r="J135" s="883"/>
      <c r="K135" s="278"/>
      <c r="L135" s="884"/>
      <c r="M135" s="308"/>
      <c r="N135" s="308"/>
      <c r="O135" s="308"/>
      <c r="P135" s="886"/>
      <c r="Q135" s="887"/>
    </row>
    <row r="136" spans="1:17">
      <c r="A136" s="880"/>
      <c r="B136" s="881"/>
      <c r="C136" s="882"/>
      <c r="D136" s="882"/>
      <c r="E136" s="882"/>
      <c r="F136" s="882"/>
      <c r="G136" s="882"/>
      <c r="H136" s="882"/>
      <c r="I136" s="882"/>
      <c r="J136" s="883"/>
      <c r="K136" s="278"/>
      <c r="L136" s="884"/>
      <c r="M136" s="308"/>
      <c r="N136" s="308"/>
      <c r="O136" s="308"/>
      <c r="P136" s="886"/>
      <c r="Q136" s="887"/>
    </row>
    <row r="137" spans="1:17">
      <c r="A137" s="880"/>
      <c r="B137" s="881"/>
      <c r="C137" s="882"/>
      <c r="D137" s="882"/>
      <c r="E137" s="882"/>
      <c r="F137" s="882"/>
      <c r="G137" s="882"/>
      <c r="H137" s="882"/>
      <c r="I137" s="882"/>
      <c r="J137" s="883"/>
      <c r="K137" s="278"/>
      <c r="L137" s="884"/>
      <c r="M137" s="308"/>
      <c r="N137" s="308"/>
      <c r="O137" s="308"/>
      <c r="P137" s="886"/>
      <c r="Q137" s="887"/>
    </row>
    <row r="138" spans="1:17">
      <c r="A138" s="880"/>
      <c r="B138" s="881"/>
      <c r="C138" s="882"/>
      <c r="D138" s="882"/>
      <c r="E138" s="882"/>
      <c r="F138" s="882"/>
      <c r="G138" s="882"/>
      <c r="H138" s="882"/>
      <c r="I138" s="882"/>
      <c r="J138" s="883"/>
      <c r="K138" s="278"/>
      <c r="L138" s="884"/>
      <c r="M138" s="308"/>
      <c r="N138" s="308"/>
      <c r="O138" s="308"/>
      <c r="P138" s="886"/>
      <c r="Q138" s="887"/>
    </row>
    <row r="139" spans="1:17">
      <c r="A139" s="880"/>
      <c r="B139" s="881"/>
      <c r="C139" s="882"/>
      <c r="D139" s="882"/>
      <c r="E139" s="882"/>
      <c r="F139" s="882"/>
      <c r="G139" s="882"/>
      <c r="H139" s="882"/>
      <c r="I139" s="882"/>
      <c r="J139" s="883"/>
      <c r="K139" s="278"/>
      <c r="L139" s="884"/>
      <c r="M139" s="308"/>
      <c r="N139" s="308"/>
      <c r="O139" s="308"/>
      <c r="P139" s="886"/>
      <c r="Q139" s="887"/>
    </row>
    <row r="140" spans="1:17">
      <c r="A140" s="880"/>
      <c r="B140" s="881"/>
      <c r="C140" s="882"/>
      <c r="D140" s="882"/>
      <c r="E140" s="882"/>
      <c r="F140" s="882"/>
      <c r="G140" s="882"/>
      <c r="H140" s="882"/>
      <c r="I140" s="882"/>
      <c r="J140" s="883"/>
      <c r="K140" s="278"/>
      <c r="L140" s="884"/>
      <c r="M140" s="308"/>
      <c r="N140" s="308"/>
      <c r="O140" s="308"/>
      <c r="P140" s="886"/>
      <c r="Q140" s="887"/>
    </row>
    <row r="141" spans="1:17">
      <c r="A141" s="880"/>
      <c r="B141" s="881"/>
      <c r="C141" s="882"/>
      <c r="D141" s="882"/>
      <c r="E141" s="882"/>
      <c r="F141" s="882"/>
      <c r="G141" s="882"/>
      <c r="H141" s="882"/>
      <c r="I141" s="882"/>
      <c r="J141" s="883"/>
      <c r="K141" s="278"/>
      <c r="L141" s="884"/>
      <c r="M141" s="308"/>
      <c r="N141" s="308"/>
      <c r="O141" s="308"/>
      <c r="P141" s="886"/>
      <c r="Q141" s="887"/>
    </row>
    <row r="142" spans="1:17">
      <c r="A142" s="880"/>
      <c r="B142" s="881"/>
      <c r="C142" s="882"/>
      <c r="D142" s="882"/>
      <c r="E142" s="882"/>
      <c r="F142" s="882"/>
      <c r="G142" s="882"/>
      <c r="H142" s="882"/>
      <c r="I142" s="882"/>
      <c r="J142" s="883"/>
      <c r="K142" s="278"/>
      <c r="L142" s="884"/>
      <c r="M142" s="308"/>
      <c r="N142" s="308"/>
      <c r="O142" s="308"/>
      <c r="P142" s="886"/>
      <c r="Q142" s="887"/>
    </row>
    <row r="143" spans="1:17">
      <c r="A143" s="880"/>
      <c r="B143" s="881"/>
      <c r="C143" s="882"/>
      <c r="D143" s="882"/>
      <c r="E143" s="882"/>
      <c r="F143" s="882"/>
      <c r="G143" s="882"/>
      <c r="H143" s="882"/>
      <c r="I143" s="882"/>
      <c r="J143" s="883"/>
      <c r="K143" s="278"/>
      <c r="L143" s="884"/>
      <c r="M143" s="308"/>
      <c r="N143" s="308"/>
      <c r="O143" s="308"/>
      <c r="P143" s="886"/>
      <c r="Q143" s="887"/>
    </row>
    <row r="144" spans="1:17">
      <c r="A144" s="880"/>
      <c r="B144" s="881"/>
      <c r="C144" s="882"/>
      <c r="D144" s="882"/>
      <c r="E144" s="882"/>
      <c r="F144" s="882"/>
      <c r="G144" s="882"/>
      <c r="H144" s="882"/>
      <c r="I144" s="882"/>
      <c r="J144" s="883"/>
      <c r="K144" s="278"/>
      <c r="L144" s="884"/>
      <c r="M144" s="308"/>
      <c r="N144" s="308"/>
      <c r="O144" s="308"/>
      <c r="P144" s="886"/>
      <c r="Q144" s="887"/>
    </row>
    <row r="145" spans="1:17">
      <c r="A145" s="880"/>
      <c r="B145" s="881"/>
      <c r="C145" s="882"/>
      <c r="D145" s="882"/>
      <c r="E145" s="882"/>
      <c r="F145" s="882"/>
      <c r="G145" s="882"/>
      <c r="H145" s="882"/>
      <c r="I145" s="882"/>
      <c r="J145" s="883"/>
      <c r="K145" s="278"/>
      <c r="L145" s="884"/>
      <c r="M145" s="308"/>
      <c r="N145" s="308"/>
      <c r="O145" s="308"/>
      <c r="P145" s="886"/>
      <c r="Q145" s="887"/>
    </row>
    <row r="146" spans="1:17">
      <c r="A146" s="880"/>
      <c r="B146" s="881"/>
      <c r="C146" s="882"/>
      <c r="D146" s="882"/>
      <c r="E146" s="882"/>
      <c r="F146" s="882"/>
      <c r="G146" s="882"/>
      <c r="H146" s="882"/>
      <c r="I146" s="882"/>
      <c r="J146" s="883"/>
      <c r="K146" s="278"/>
      <c r="L146" s="884"/>
      <c r="M146" s="308"/>
      <c r="N146" s="308"/>
      <c r="O146" s="308"/>
      <c r="P146" s="886"/>
      <c r="Q146" s="887"/>
    </row>
    <row r="147" spans="1:17">
      <c r="A147" s="880"/>
      <c r="B147" s="881"/>
      <c r="C147" s="882"/>
      <c r="D147" s="882"/>
      <c r="E147" s="882"/>
      <c r="F147" s="882"/>
      <c r="G147" s="882"/>
      <c r="H147" s="882"/>
      <c r="I147" s="882"/>
      <c r="J147" s="883"/>
      <c r="K147" s="278"/>
      <c r="L147" s="884"/>
      <c r="M147" s="308"/>
      <c r="N147" s="308"/>
      <c r="O147" s="308"/>
      <c r="P147" s="886"/>
      <c r="Q147" s="887"/>
    </row>
    <row r="148" spans="1:17">
      <c r="A148" s="880"/>
      <c r="B148" s="881"/>
      <c r="C148" s="882"/>
      <c r="D148" s="882"/>
      <c r="E148" s="882"/>
      <c r="F148" s="882"/>
      <c r="G148" s="882"/>
      <c r="H148" s="882"/>
      <c r="I148" s="882"/>
      <c r="J148" s="883"/>
      <c r="K148" s="278"/>
      <c r="L148" s="884"/>
      <c r="M148" s="308"/>
      <c r="N148" s="308"/>
      <c r="O148" s="308"/>
      <c r="P148" s="886"/>
      <c r="Q148" s="887"/>
    </row>
    <row r="149" spans="1:17">
      <c r="A149" s="880"/>
      <c r="B149" s="881"/>
      <c r="C149" s="882"/>
      <c r="D149" s="882"/>
      <c r="E149" s="882"/>
      <c r="F149" s="882"/>
      <c r="G149" s="882"/>
      <c r="H149" s="882"/>
      <c r="I149" s="882"/>
      <c r="J149" s="883"/>
      <c r="K149" s="278"/>
      <c r="L149" s="884"/>
      <c r="M149" s="308"/>
      <c r="N149" s="308"/>
      <c r="O149" s="308"/>
      <c r="P149" s="886"/>
      <c r="Q149" s="887"/>
    </row>
    <row r="150" spans="1:17">
      <c r="A150" s="880"/>
      <c r="B150" s="881"/>
      <c r="C150" s="882"/>
      <c r="D150" s="882"/>
      <c r="E150" s="882"/>
      <c r="F150" s="882"/>
      <c r="G150" s="882"/>
      <c r="H150" s="882"/>
      <c r="I150" s="882"/>
      <c r="J150" s="883"/>
      <c r="K150" s="278"/>
      <c r="L150" s="884"/>
      <c r="M150" s="308"/>
      <c r="N150" s="308"/>
      <c r="O150" s="308"/>
      <c r="P150" s="886"/>
      <c r="Q150" s="887"/>
    </row>
    <row r="151" spans="1:17">
      <c r="A151" s="880"/>
      <c r="B151" s="881"/>
      <c r="C151" s="882"/>
      <c r="D151" s="882"/>
      <c r="E151" s="882"/>
      <c r="F151" s="882"/>
      <c r="G151" s="882"/>
      <c r="H151" s="882"/>
      <c r="I151" s="882"/>
      <c r="J151" s="883"/>
      <c r="K151" s="278"/>
      <c r="L151" s="884"/>
      <c r="M151" s="308"/>
      <c r="N151" s="308"/>
      <c r="O151" s="308"/>
      <c r="P151" s="886"/>
      <c r="Q151" s="887"/>
    </row>
    <row r="152" spans="1:17">
      <c r="A152" s="880"/>
      <c r="B152" s="881"/>
      <c r="C152" s="882"/>
      <c r="D152" s="882"/>
      <c r="E152" s="882"/>
      <c r="F152" s="882"/>
      <c r="G152" s="882"/>
      <c r="H152" s="882"/>
      <c r="I152" s="882"/>
      <c r="J152" s="883"/>
      <c r="K152" s="278"/>
      <c r="L152" s="884"/>
      <c r="M152" s="308"/>
      <c r="N152" s="308"/>
      <c r="O152" s="308"/>
      <c r="P152" s="886"/>
      <c r="Q152" s="887"/>
    </row>
    <row r="153" spans="1:17">
      <c r="A153" s="880"/>
      <c r="B153" s="881"/>
      <c r="C153" s="882"/>
      <c r="D153" s="882"/>
      <c r="E153" s="882"/>
      <c r="F153" s="882"/>
      <c r="G153" s="882"/>
      <c r="H153" s="882"/>
      <c r="I153" s="882"/>
      <c r="J153" s="883"/>
      <c r="K153" s="278"/>
      <c r="L153" s="884"/>
      <c r="M153" s="308"/>
      <c r="N153" s="308"/>
      <c r="O153" s="308"/>
      <c r="P153" s="886"/>
      <c r="Q153" s="887"/>
    </row>
    <row r="154" spans="1:17">
      <c r="A154" s="880"/>
      <c r="B154" s="881"/>
      <c r="C154" s="882"/>
      <c r="D154" s="882"/>
      <c r="E154" s="882"/>
      <c r="F154" s="882"/>
      <c r="G154" s="882"/>
      <c r="H154" s="882"/>
      <c r="I154" s="882"/>
      <c r="J154" s="883"/>
      <c r="K154" s="278"/>
      <c r="L154" s="884"/>
      <c r="M154" s="308"/>
      <c r="N154" s="308"/>
      <c r="O154" s="308"/>
      <c r="P154" s="886"/>
      <c r="Q154" s="887"/>
    </row>
    <row r="155" spans="1:17">
      <c r="A155" s="880"/>
      <c r="B155" s="881"/>
      <c r="C155" s="882"/>
      <c r="D155" s="882"/>
      <c r="E155" s="882"/>
      <c r="F155" s="882"/>
      <c r="G155" s="882"/>
      <c r="H155" s="882"/>
      <c r="I155" s="882"/>
      <c r="J155" s="883"/>
      <c r="K155" s="278"/>
      <c r="L155" s="884"/>
      <c r="M155" s="308"/>
      <c r="N155" s="308"/>
      <c r="O155" s="308"/>
      <c r="P155" s="886"/>
      <c r="Q155" s="887"/>
    </row>
    <row r="156" spans="1:17">
      <c r="A156" s="880"/>
      <c r="B156" s="881"/>
      <c r="C156" s="882"/>
      <c r="D156" s="882"/>
      <c r="E156" s="882"/>
      <c r="F156" s="882"/>
      <c r="G156" s="882"/>
      <c r="H156" s="882"/>
      <c r="I156" s="882"/>
      <c r="J156" s="883"/>
      <c r="K156" s="278"/>
      <c r="L156" s="884"/>
      <c r="M156" s="308"/>
      <c r="N156" s="308"/>
      <c r="O156" s="308"/>
      <c r="P156" s="886"/>
      <c r="Q156" s="887"/>
    </row>
    <row r="157" spans="1:17">
      <c r="A157" s="880"/>
      <c r="B157" s="881"/>
      <c r="C157" s="882"/>
      <c r="D157" s="882"/>
      <c r="E157" s="882"/>
      <c r="F157" s="882"/>
      <c r="G157" s="882"/>
      <c r="H157" s="882"/>
      <c r="I157" s="882"/>
      <c r="J157" s="883"/>
      <c r="K157" s="278"/>
      <c r="L157" s="884"/>
      <c r="M157" s="308"/>
      <c r="N157" s="308"/>
      <c r="O157" s="308"/>
      <c r="P157" s="886"/>
      <c r="Q157" s="887"/>
    </row>
    <row r="158" spans="1:17">
      <c r="A158" s="880"/>
      <c r="B158" s="881"/>
      <c r="C158" s="882"/>
      <c r="D158" s="882"/>
      <c r="E158" s="882"/>
      <c r="F158" s="882"/>
      <c r="G158" s="882"/>
      <c r="H158" s="882"/>
      <c r="I158" s="882"/>
      <c r="J158" s="883"/>
      <c r="K158" s="278"/>
      <c r="L158" s="884"/>
      <c r="M158" s="308"/>
      <c r="N158" s="308"/>
      <c r="O158" s="308"/>
      <c r="P158" s="886"/>
      <c r="Q158" s="887"/>
    </row>
    <row r="159" spans="1:17">
      <c r="A159" s="880"/>
      <c r="B159" s="881"/>
      <c r="C159" s="882"/>
      <c r="D159" s="882"/>
      <c r="E159" s="882"/>
      <c r="F159" s="882"/>
      <c r="G159" s="882"/>
      <c r="H159" s="882"/>
      <c r="I159" s="882"/>
      <c r="J159" s="883"/>
      <c r="K159" s="278"/>
      <c r="L159" s="884"/>
      <c r="M159" s="308"/>
      <c r="N159" s="308"/>
      <c r="O159" s="308"/>
      <c r="P159" s="886"/>
      <c r="Q159" s="887"/>
    </row>
    <row r="160" spans="1:17">
      <c r="A160" s="880"/>
      <c r="B160" s="881"/>
      <c r="C160" s="882"/>
      <c r="D160" s="882"/>
      <c r="E160" s="882"/>
      <c r="F160" s="882"/>
      <c r="G160" s="882"/>
      <c r="H160" s="882"/>
      <c r="I160" s="882"/>
      <c r="J160" s="883"/>
      <c r="K160" s="278"/>
      <c r="L160" s="884"/>
      <c r="M160" s="308"/>
      <c r="N160" s="308"/>
      <c r="O160" s="308"/>
      <c r="P160" s="886"/>
      <c r="Q160" s="887"/>
    </row>
    <row r="161" spans="1:17">
      <c r="A161" s="880"/>
      <c r="B161" s="881"/>
      <c r="C161" s="882"/>
      <c r="D161" s="882"/>
      <c r="E161" s="882"/>
      <c r="F161" s="882"/>
      <c r="G161" s="882"/>
      <c r="H161" s="882"/>
      <c r="I161" s="882"/>
      <c r="J161" s="883"/>
      <c r="K161" s="278"/>
      <c r="L161" s="884"/>
      <c r="M161" s="308"/>
      <c r="N161" s="308"/>
      <c r="O161" s="308"/>
      <c r="P161" s="886"/>
      <c r="Q161" s="887"/>
    </row>
    <row r="162" spans="1:17">
      <c r="A162" s="880"/>
      <c r="B162" s="881"/>
      <c r="C162" s="882"/>
      <c r="D162" s="882"/>
      <c r="E162" s="882"/>
      <c r="F162" s="882"/>
      <c r="G162" s="882"/>
      <c r="H162" s="882"/>
      <c r="I162" s="882"/>
      <c r="J162" s="883"/>
      <c r="K162" s="278"/>
      <c r="L162" s="884"/>
      <c r="M162" s="308"/>
      <c r="N162" s="308"/>
      <c r="O162" s="308"/>
      <c r="P162" s="886"/>
      <c r="Q162" s="887"/>
    </row>
    <row r="163" spans="1:17">
      <c r="A163" s="880"/>
      <c r="B163" s="881"/>
      <c r="C163" s="882"/>
      <c r="D163" s="882"/>
      <c r="E163" s="882"/>
      <c r="F163" s="882"/>
      <c r="G163" s="882"/>
      <c r="H163" s="882"/>
      <c r="I163" s="882"/>
      <c r="J163" s="883"/>
      <c r="K163" s="278"/>
      <c r="L163" s="884"/>
      <c r="M163" s="308"/>
      <c r="N163" s="308"/>
      <c r="O163" s="308"/>
      <c r="P163" s="886"/>
      <c r="Q163" s="887"/>
    </row>
    <row r="164" spans="1:17">
      <c r="A164" s="880"/>
      <c r="B164" s="881"/>
      <c r="C164" s="882"/>
      <c r="D164" s="882"/>
      <c r="E164" s="882"/>
      <c r="F164" s="882"/>
      <c r="G164" s="882"/>
      <c r="H164" s="882"/>
      <c r="I164" s="882"/>
      <c r="J164" s="883"/>
      <c r="K164" s="278"/>
      <c r="L164" s="884"/>
      <c r="M164" s="308"/>
      <c r="N164" s="308"/>
      <c r="O164" s="308"/>
      <c r="P164" s="886"/>
      <c r="Q164" s="887"/>
    </row>
    <row r="165" spans="1:17">
      <c r="A165" s="880"/>
      <c r="B165" s="881"/>
      <c r="C165" s="882"/>
      <c r="D165" s="882"/>
      <c r="E165" s="882"/>
      <c r="F165" s="882"/>
      <c r="G165" s="882"/>
      <c r="H165" s="882"/>
      <c r="I165" s="882"/>
      <c r="J165" s="883"/>
      <c r="K165" s="278"/>
      <c r="L165" s="884"/>
      <c r="M165" s="308"/>
      <c r="N165" s="308"/>
      <c r="O165" s="308"/>
      <c r="P165" s="886"/>
      <c r="Q165" s="887"/>
    </row>
    <row r="166" spans="1:17">
      <c r="A166" s="880"/>
      <c r="B166" s="881"/>
      <c r="C166" s="882"/>
      <c r="D166" s="882"/>
      <c r="E166" s="882"/>
      <c r="F166" s="882"/>
      <c r="G166" s="882"/>
      <c r="H166" s="882"/>
      <c r="I166" s="882"/>
      <c r="J166" s="883"/>
      <c r="K166" s="278"/>
      <c r="L166" s="884"/>
      <c r="M166" s="308"/>
      <c r="N166" s="308"/>
      <c r="O166" s="308"/>
      <c r="P166" s="886"/>
      <c r="Q166" s="887"/>
    </row>
    <row r="167" spans="1:17">
      <c r="A167" s="880"/>
      <c r="B167" s="881"/>
      <c r="C167" s="882"/>
      <c r="D167" s="882"/>
      <c r="E167" s="882"/>
      <c r="F167" s="882"/>
      <c r="G167" s="882"/>
      <c r="H167" s="882"/>
      <c r="I167" s="882"/>
      <c r="J167" s="883"/>
      <c r="K167" s="278"/>
      <c r="L167" s="884"/>
      <c r="M167" s="308"/>
      <c r="N167" s="308"/>
      <c r="O167" s="308"/>
      <c r="P167" s="886"/>
      <c r="Q167" s="887"/>
    </row>
    <row r="168" spans="1:17">
      <c r="A168" s="880"/>
      <c r="B168" s="881"/>
      <c r="C168" s="882"/>
      <c r="D168" s="882"/>
      <c r="E168" s="882"/>
      <c r="F168" s="882"/>
      <c r="G168" s="882"/>
      <c r="H168" s="882"/>
      <c r="I168" s="882"/>
      <c r="J168" s="883"/>
      <c r="K168" s="278"/>
      <c r="L168" s="884"/>
      <c r="M168" s="308"/>
      <c r="N168" s="308"/>
      <c r="O168" s="308"/>
      <c r="P168" s="886"/>
      <c r="Q168" s="887"/>
    </row>
    <row r="169" spans="1:17">
      <c r="A169" s="880"/>
      <c r="B169" s="881"/>
      <c r="C169" s="882"/>
      <c r="D169" s="882"/>
      <c r="E169" s="882"/>
      <c r="F169" s="882"/>
      <c r="G169" s="882"/>
      <c r="H169" s="882"/>
      <c r="I169" s="882"/>
      <c r="J169" s="883"/>
      <c r="K169" s="278"/>
      <c r="L169" s="884"/>
      <c r="M169" s="308"/>
      <c r="N169" s="308"/>
      <c r="O169" s="308"/>
      <c r="P169" s="886"/>
      <c r="Q169" s="887"/>
    </row>
    <row r="170" spans="1:17">
      <c r="A170" s="880"/>
      <c r="B170" s="881"/>
      <c r="C170" s="882"/>
      <c r="D170" s="882"/>
      <c r="E170" s="882"/>
      <c r="F170" s="882"/>
      <c r="G170" s="882"/>
      <c r="H170" s="882"/>
      <c r="I170" s="882"/>
      <c r="J170" s="883"/>
      <c r="K170" s="278"/>
      <c r="L170" s="884"/>
      <c r="M170" s="308"/>
      <c r="N170" s="308"/>
      <c r="O170" s="308"/>
      <c r="P170" s="886"/>
      <c r="Q170" s="887"/>
    </row>
    <row r="171" spans="1:17">
      <c r="A171" s="880"/>
      <c r="B171" s="881"/>
      <c r="C171" s="882"/>
      <c r="D171" s="882"/>
      <c r="E171" s="882"/>
      <c r="F171" s="882"/>
      <c r="G171" s="882"/>
      <c r="H171" s="882"/>
      <c r="I171" s="882"/>
      <c r="J171" s="883"/>
      <c r="K171" s="278"/>
      <c r="L171" s="884"/>
      <c r="M171" s="308"/>
      <c r="N171" s="308"/>
      <c r="O171" s="308"/>
      <c r="P171" s="886"/>
      <c r="Q171" s="887"/>
    </row>
    <row r="172" spans="1:17">
      <c r="A172" s="880"/>
      <c r="B172" s="881"/>
      <c r="C172" s="882"/>
      <c r="D172" s="882"/>
      <c r="E172" s="882"/>
      <c r="F172" s="882"/>
      <c r="G172" s="882"/>
      <c r="H172" s="882"/>
      <c r="I172" s="882"/>
      <c r="J172" s="883"/>
      <c r="K172" s="278"/>
      <c r="L172" s="884"/>
      <c r="M172" s="308"/>
      <c r="N172" s="308"/>
      <c r="O172" s="308"/>
      <c r="P172" s="886"/>
      <c r="Q172" s="887"/>
    </row>
    <row r="173" spans="1:17">
      <c r="A173" s="880"/>
      <c r="B173" s="881"/>
      <c r="C173" s="882"/>
      <c r="D173" s="882"/>
      <c r="E173" s="882"/>
      <c r="F173" s="882"/>
      <c r="G173" s="882"/>
      <c r="H173" s="882"/>
      <c r="I173" s="882"/>
      <c r="J173" s="883"/>
      <c r="K173" s="278"/>
      <c r="L173" s="884"/>
      <c r="M173" s="308"/>
      <c r="N173" s="308"/>
      <c r="O173" s="308"/>
      <c r="P173" s="886"/>
      <c r="Q173" s="887"/>
    </row>
    <row r="174" spans="1:17">
      <c r="A174" s="880"/>
      <c r="B174" s="881"/>
      <c r="C174" s="882"/>
      <c r="D174" s="882"/>
      <c r="E174" s="882"/>
      <c r="F174" s="882"/>
      <c r="G174" s="882"/>
      <c r="H174" s="882"/>
      <c r="I174" s="882"/>
      <c r="J174" s="883"/>
      <c r="K174" s="278"/>
      <c r="L174" s="884"/>
      <c r="M174" s="308"/>
      <c r="N174" s="308"/>
      <c r="O174" s="308"/>
      <c r="P174" s="886"/>
      <c r="Q174" s="887"/>
    </row>
    <row r="175" spans="1:17">
      <c r="A175" s="880"/>
      <c r="B175" s="881"/>
      <c r="C175" s="882"/>
      <c r="D175" s="882"/>
      <c r="E175" s="882"/>
      <c r="F175" s="882"/>
      <c r="G175" s="882"/>
      <c r="H175" s="882"/>
      <c r="I175" s="882"/>
      <c r="J175" s="883"/>
      <c r="K175" s="278"/>
      <c r="L175" s="884"/>
      <c r="M175" s="308"/>
      <c r="N175" s="308"/>
      <c r="O175" s="308"/>
      <c r="P175" s="886"/>
      <c r="Q175" s="887"/>
    </row>
    <row r="176" spans="1:17">
      <c r="A176" s="880"/>
      <c r="B176" s="881"/>
      <c r="C176" s="882"/>
      <c r="D176" s="882"/>
      <c r="E176" s="882"/>
      <c r="F176" s="882"/>
      <c r="G176" s="882"/>
      <c r="H176" s="882"/>
      <c r="I176" s="882"/>
      <c r="J176" s="883"/>
      <c r="K176" s="278"/>
      <c r="L176" s="884"/>
      <c r="M176" s="308"/>
      <c r="N176" s="308"/>
      <c r="O176" s="308"/>
      <c r="P176" s="886"/>
      <c r="Q176" s="887"/>
    </row>
    <row r="177" spans="1:17">
      <c r="A177" s="880"/>
      <c r="B177" s="881"/>
      <c r="C177" s="882"/>
      <c r="D177" s="882"/>
      <c r="E177" s="882"/>
      <c r="F177" s="882"/>
      <c r="G177" s="882"/>
      <c r="H177" s="882"/>
      <c r="I177" s="882"/>
      <c r="J177" s="883"/>
      <c r="K177" s="278"/>
      <c r="L177" s="884"/>
      <c r="M177" s="308"/>
      <c r="N177" s="308"/>
      <c r="O177" s="308"/>
      <c r="P177" s="886"/>
      <c r="Q177" s="887"/>
    </row>
    <row r="178" spans="1:17">
      <c r="A178" s="880"/>
      <c r="B178" s="881"/>
      <c r="C178" s="882"/>
      <c r="D178" s="882"/>
      <c r="E178" s="882"/>
      <c r="F178" s="882"/>
      <c r="G178" s="882"/>
      <c r="H178" s="882"/>
      <c r="I178" s="882"/>
      <c r="J178" s="883"/>
      <c r="K178" s="278"/>
      <c r="L178" s="884"/>
      <c r="M178" s="308"/>
      <c r="N178" s="308"/>
      <c r="O178" s="308"/>
      <c r="P178" s="886"/>
      <c r="Q178" s="887"/>
    </row>
    <row r="179" spans="1:17">
      <c r="A179" s="880"/>
      <c r="B179" s="881"/>
      <c r="C179" s="882"/>
      <c r="D179" s="882"/>
      <c r="E179" s="882"/>
      <c r="F179" s="882"/>
      <c r="G179" s="882"/>
      <c r="H179" s="882"/>
      <c r="I179" s="882"/>
      <c r="J179" s="883"/>
      <c r="K179" s="278"/>
      <c r="L179" s="884"/>
      <c r="M179" s="308"/>
      <c r="N179" s="308"/>
      <c r="O179" s="308"/>
      <c r="P179" s="886"/>
      <c r="Q179" s="887"/>
    </row>
    <row r="180" spans="1:17">
      <c r="A180" s="880"/>
      <c r="B180" s="881"/>
      <c r="C180" s="882"/>
      <c r="D180" s="882"/>
      <c r="E180" s="882"/>
      <c r="F180" s="882"/>
      <c r="G180" s="882"/>
      <c r="H180" s="882"/>
      <c r="I180" s="882"/>
      <c r="J180" s="883"/>
      <c r="K180" s="278"/>
      <c r="L180" s="884"/>
      <c r="M180" s="308"/>
      <c r="N180" s="308"/>
      <c r="O180" s="308"/>
      <c r="P180" s="886"/>
      <c r="Q180" s="887"/>
    </row>
    <row r="181" spans="1:17">
      <c r="A181" s="880"/>
      <c r="B181" s="881"/>
      <c r="C181" s="882"/>
      <c r="D181" s="882"/>
      <c r="E181" s="882"/>
      <c r="F181" s="882"/>
      <c r="G181" s="882"/>
      <c r="H181" s="882"/>
      <c r="I181" s="882"/>
      <c r="J181" s="883"/>
      <c r="K181" s="278"/>
      <c r="L181" s="884"/>
      <c r="M181" s="308"/>
      <c r="N181" s="308"/>
      <c r="O181" s="308"/>
      <c r="P181" s="886"/>
      <c r="Q181" s="887"/>
    </row>
    <row r="182" spans="1:17">
      <c r="A182" s="880"/>
      <c r="B182" s="881"/>
      <c r="C182" s="882"/>
      <c r="D182" s="882"/>
      <c r="E182" s="882"/>
      <c r="F182" s="882"/>
      <c r="G182" s="882"/>
      <c r="H182" s="882"/>
      <c r="I182" s="882"/>
      <c r="J182" s="883"/>
      <c r="K182" s="278"/>
      <c r="L182" s="884"/>
      <c r="M182" s="308"/>
      <c r="N182" s="308"/>
      <c r="O182" s="308"/>
      <c r="P182" s="886"/>
      <c r="Q182" s="887"/>
    </row>
    <row r="183" spans="1:17">
      <c r="A183" s="880"/>
      <c r="B183" s="881"/>
      <c r="C183" s="882"/>
      <c r="D183" s="882"/>
      <c r="E183" s="882"/>
      <c r="F183" s="882"/>
      <c r="G183" s="882"/>
      <c r="H183" s="882"/>
      <c r="I183" s="882"/>
      <c r="J183" s="883"/>
      <c r="K183" s="278"/>
      <c r="L183" s="884"/>
      <c r="M183" s="308"/>
      <c r="N183" s="308"/>
      <c r="O183" s="308"/>
      <c r="P183" s="886"/>
      <c r="Q183" s="887"/>
    </row>
    <row r="184" spans="1:17">
      <c r="A184" s="880"/>
      <c r="B184" s="881"/>
      <c r="C184" s="882"/>
      <c r="D184" s="882"/>
      <c r="E184" s="882"/>
      <c r="F184" s="882"/>
      <c r="G184" s="882"/>
      <c r="H184" s="882"/>
      <c r="I184" s="882"/>
      <c r="J184" s="883"/>
      <c r="K184" s="278"/>
      <c r="L184" s="884"/>
      <c r="M184" s="308"/>
      <c r="N184" s="308"/>
      <c r="O184" s="308"/>
      <c r="P184" s="886"/>
      <c r="Q184" s="887"/>
    </row>
    <row r="185" spans="1:17">
      <c r="A185" s="880"/>
      <c r="B185" s="881"/>
      <c r="C185" s="882"/>
      <c r="D185" s="882"/>
      <c r="E185" s="882"/>
      <c r="F185" s="882"/>
      <c r="G185" s="882"/>
      <c r="H185" s="882"/>
      <c r="I185" s="882"/>
      <c r="J185" s="883"/>
      <c r="K185" s="278"/>
      <c r="L185" s="884"/>
      <c r="M185" s="308"/>
      <c r="N185" s="308"/>
      <c r="O185" s="308"/>
      <c r="P185" s="886"/>
      <c r="Q185" s="887"/>
    </row>
    <row r="186" spans="1:17">
      <c r="A186" s="880"/>
      <c r="B186" s="881"/>
      <c r="C186" s="882"/>
      <c r="D186" s="882"/>
      <c r="E186" s="882"/>
      <c r="F186" s="882"/>
      <c r="G186" s="882"/>
      <c r="H186" s="882"/>
      <c r="I186" s="882"/>
      <c r="J186" s="883"/>
      <c r="K186" s="278"/>
      <c r="L186" s="884"/>
      <c r="M186" s="308"/>
      <c r="N186" s="308"/>
      <c r="O186" s="308"/>
      <c r="P186" s="886"/>
      <c r="Q186" s="887"/>
    </row>
    <row r="187" spans="1:17">
      <c r="A187" s="880"/>
      <c r="B187" s="881"/>
      <c r="C187" s="882"/>
      <c r="D187" s="882"/>
      <c r="E187" s="882"/>
      <c r="F187" s="882"/>
      <c r="G187" s="882"/>
      <c r="H187" s="882"/>
      <c r="I187" s="882"/>
      <c r="J187" s="883"/>
      <c r="K187" s="278"/>
      <c r="L187" s="884"/>
      <c r="M187" s="308"/>
      <c r="N187" s="308"/>
      <c r="O187" s="308"/>
      <c r="P187" s="886"/>
      <c r="Q187" s="887"/>
    </row>
    <row r="188" spans="1:17">
      <c r="A188" s="880"/>
      <c r="B188" s="881"/>
      <c r="C188" s="882"/>
      <c r="D188" s="882"/>
      <c r="E188" s="882"/>
      <c r="F188" s="882"/>
      <c r="G188" s="882"/>
      <c r="H188" s="882"/>
      <c r="I188" s="882"/>
      <c r="J188" s="883"/>
      <c r="K188" s="278"/>
      <c r="L188" s="884"/>
      <c r="M188" s="308"/>
      <c r="N188" s="308"/>
      <c r="O188" s="308"/>
      <c r="P188" s="886"/>
      <c r="Q188" s="887"/>
    </row>
    <row r="189" spans="1:17">
      <c r="A189" s="880"/>
      <c r="B189" s="881"/>
      <c r="C189" s="882"/>
      <c r="D189" s="882"/>
      <c r="E189" s="882"/>
      <c r="F189" s="882"/>
      <c r="G189" s="882"/>
      <c r="H189" s="882"/>
      <c r="I189" s="882"/>
      <c r="J189" s="883"/>
      <c r="K189" s="278"/>
      <c r="L189" s="884"/>
      <c r="M189" s="308"/>
      <c r="N189" s="308"/>
      <c r="O189" s="308"/>
      <c r="P189" s="886"/>
      <c r="Q189" s="887"/>
    </row>
    <row r="190" spans="1:17">
      <c r="A190" s="880"/>
      <c r="B190" s="881"/>
      <c r="C190" s="882"/>
      <c r="D190" s="882"/>
      <c r="E190" s="882"/>
      <c r="F190" s="882"/>
      <c r="G190" s="882"/>
      <c r="H190" s="882"/>
      <c r="I190" s="882"/>
      <c r="J190" s="883"/>
      <c r="K190" s="278"/>
      <c r="L190" s="884"/>
      <c r="M190" s="308"/>
      <c r="N190" s="308"/>
      <c r="O190" s="308"/>
      <c r="P190" s="886"/>
      <c r="Q190" s="887"/>
    </row>
    <row r="191" spans="1:17">
      <c r="A191" s="880"/>
      <c r="B191" s="881"/>
      <c r="C191" s="882"/>
      <c r="D191" s="882"/>
      <c r="E191" s="882"/>
      <c r="F191" s="882"/>
      <c r="G191" s="882"/>
      <c r="H191" s="882"/>
      <c r="I191" s="882"/>
      <c r="J191" s="883"/>
      <c r="K191" s="278"/>
      <c r="L191" s="884"/>
      <c r="M191" s="308"/>
      <c r="N191" s="308"/>
      <c r="O191" s="308"/>
      <c r="P191" s="886"/>
      <c r="Q191" s="887"/>
    </row>
    <row r="192" spans="1:17">
      <c r="A192" s="880"/>
      <c r="B192" s="881"/>
      <c r="C192" s="882"/>
      <c r="D192" s="882"/>
      <c r="E192" s="882"/>
      <c r="F192" s="882"/>
      <c r="G192" s="882"/>
      <c r="H192" s="882"/>
      <c r="I192" s="882"/>
      <c r="J192" s="883"/>
      <c r="K192" s="278"/>
      <c r="L192" s="884"/>
      <c r="M192" s="308"/>
      <c r="N192" s="308"/>
      <c r="O192" s="308"/>
      <c r="P192" s="886"/>
      <c r="Q192" s="887"/>
    </row>
    <row r="193" spans="1:17">
      <c r="A193" s="880"/>
      <c r="B193" s="881"/>
      <c r="C193" s="882"/>
      <c r="D193" s="882"/>
      <c r="E193" s="882"/>
      <c r="F193" s="882"/>
      <c r="G193" s="882"/>
      <c r="H193" s="882"/>
      <c r="I193" s="882"/>
      <c r="J193" s="883"/>
      <c r="K193" s="278"/>
      <c r="L193" s="884"/>
      <c r="M193" s="308"/>
      <c r="N193" s="308"/>
      <c r="O193" s="308"/>
      <c r="P193" s="886"/>
      <c r="Q193" s="887"/>
    </row>
    <row r="194" spans="1:17">
      <c r="A194" s="880"/>
      <c r="B194" s="881"/>
      <c r="C194" s="882"/>
      <c r="D194" s="882"/>
      <c r="E194" s="882"/>
      <c r="F194" s="882"/>
      <c r="G194" s="882"/>
      <c r="H194" s="882"/>
      <c r="I194" s="882"/>
      <c r="J194" s="883"/>
      <c r="K194" s="278"/>
      <c r="L194" s="884"/>
      <c r="M194" s="308"/>
      <c r="N194" s="308"/>
      <c r="O194" s="308"/>
      <c r="P194" s="886"/>
      <c r="Q194" s="887"/>
    </row>
    <row r="195" spans="1:17">
      <c r="A195" s="880"/>
      <c r="B195" s="881"/>
      <c r="C195" s="882"/>
      <c r="D195" s="882"/>
      <c r="E195" s="882"/>
      <c r="F195" s="882"/>
      <c r="G195" s="882"/>
      <c r="H195" s="882"/>
      <c r="I195" s="882"/>
      <c r="J195" s="883"/>
      <c r="K195" s="278"/>
      <c r="L195" s="884"/>
      <c r="M195" s="308"/>
      <c r="N195" s="308"/>
      <c r="O195" s="308"/>
      <c r="P195" s="886"/>
      <c r="Q195" s="887"/>
    </row>
    <row r="196" spans="1:17">
      <c r="A196" s="880"/>
      <c r="B196" s="881"/>
      <c r="C196" s="882"/>
      <c r="D196" s="882"/>
      <c r="E196" s="882"/>
      <c r="F196" s="882"/>
      <c r="G196" s="882"/>
      <c r="H196" s="882"/>
      <c r="I196" s="882"/>
      <c r="J196" s="883"/>
      <c r="K196" s="278"/>
      <c r="L196" s="884"/>
      <c r="M196" s="308"/>
      <c r="N196" s="308"/>
      <c r="O196" s="308"/>
      <c r="P196" s="886"/>
      <c r="Q196" s="887"/>
    </row>
    <row r="197" spans="1:17">
      <c r="A197" s="880"/>
      <c r="B197" s="881"/>
      <c r="C197" s="882"/>
      <c r="D197" s="882"/>
      <c r="E197" s="882"/>
      <c r="F197" s="882"/>
      <c r="G197" s="882"/>
      <c r="H197" s="882"/>
      <c r="I197" s="882"/>
      <c r="J197" s="883"/>
      <c r="K197" s="278"/>
      <c r="L197" s="884"/>
      <c r="M197" s="308"/>
      <c r="N197" s="308"/>
      <c r="O197" s="308"/>
      <c r="P197" s="886"/>
      <c r="Q197" s="887"/>
    </row>
    <row r="198" spans="1:17">
      <c r="A198" s="880"/>
      <c r="B198" s="881"/>
      <c r="C198" s="882"/>
      <c r="D198" s="882"/>
      <c r="E198" s="882"/>
      <c r="F198" s="882"/>
      <c r="G198" s="882"/>
      <c r="H198" s="882"/>
      <c r="I198" s="882"/>
      <c r="J198" s="883"/>
      <c r="K198" s="278"/>
      <c r="L198" s="884"/>
      <c r="M198" s="308"/>
      <c r="N198" s="308"/>
      <c r="O198" s="308"/>
      <c r="P198" s="886"/>
      <c r="Q198" s="887"/>
    </row>
    <row r="199" spans="1:17">
      <c r="A199" s="880"/>
      <c r="B199" s="881"/>
      <c r="C199" s="882"/>
      <c r="D199" s="882"/>
      <c r="E199" s="882"/>
      <c r="F199" s="882"/>
      <c r="G199" s="882"/>
      <c r="H199" s="882"/>
      <c r="I199" s="882"/>
      <c r="J199" s="883"/>
      <c r="K199" s="278"/>
      <c r="L199" s="884"/>
      <c r="M199" s="308"/>
      <c r="N199" s="308"/>
      <c r="O199" s="308"/>
      <c r="P199" s="886"/>
      <c r="Q199" s="887"/>
    </row>
    <row r="200" spans="1:17">
      <c r="A200" s="880"/>
      <c r="B200" s="881"/>
      <c r="C200" s="882"/>
      <c r="D200" s="882"/>
      <c r="E200" s="882"/>
      <c r="F200" s="882"/>
      <c r="G200" s="882"/>
      <c r="H200" s="882"/>
      <c r="I200" s="882"/>
      <c r="J200" s="883"/>
      <c r="K200" s="278"/>
      <c r="L200" s="884"/>
      <c r="M200" s="308"/>
      <c r="N200" s="308"/>
      <c r="O200" s="308"/>
      <c r="P200" s="886"/>
      <c r="Q200" s="887"/>
    </row>
    <row r="201" spans="1:17">
      <c r="A201" s="880"/>
      <c r="B201" s="881"/>
      <c r="C201" s="882"/>
      <c r="D201" s="882"/>
      <c r="E201" s="882"/>
      <c r="F201" s="882"/>
      <c r="G201" s="882"/>
      <c r="H201" s="882"/>
      <c r="I201" s="882"/>
      <c r="J201" s="883"/>
      <c r="K201" s="278"/>
      <c r="L201" s="884"/>
      <c r="M201" s="308"/>
      <c r="N201" s="308"/>
      <c r="O201" s="308"/>
      <c r="P201" s="886"/>
      <c r="Q201" s="887"/>
    </row>
    <row r="202" spans="1:17">
      <c r="A202" s="880"/>
      <c r="B202" s="881"/>
      <c r="C202" s="882"/>
      <c r="D202" s="882"/>
      <c r="E202" s="882"/>
      <c r="F202" s="882"/>
      <c r="G202" s="882"/>
      <c r="H202" s="882"/>
      <c r="I202" s="882"/>
      <c r="J202" s="883"/>
      <c r="K202" s="278"/>
      <c r="L202" s="884"/>
      <c r="M202" s="308"/>
      <c r="N202" s="308"/>
      <c r="O202" s="308"/>
      <c r="P202" s="886"/>
      <c r="Q202" s="887"/>
    </row>
    <row r="203" spans="1:17">
      <c r="A203" s="880"/>
      <c r="B203" s="881"/>
      <c r="C203" s="882"/>
      <c r="D203" s="882"/>
      <c r="E203" s="882"/>
      <c r="F203" s="882"/>
      <c r="G203" s="882"/>
      <c r="H203" s="882"/>
      <c r="I203" s="882"/>
      <c r="J203" s="883"/>
      <c r="K203" s="278"/>
      <c r="L203" s="884"/>
      <c r="M203" s="308"/>
      <c r="N203" s="308"/>
      <c r="O203" s="308"/>
      <c r="P203" s="886"/>
      <c r="Q203" s="887"/>
    </row>
    <row r="204" spans="1:17">
      <c r="A204" s="880"/>
      <c r="B204" s="881"/>
      <c r="C204" s="882"/>
      <c r="D204" s="882"/>
      <c r="E204" s="882"/>
      <c r="F204" s="882"/>
      <c r="G204" s="882"/>
      <c r="H204" s="882"/>
      <c r="I204" s="882"/>
      <c r="J204" s="883"/>
      <c r="K204" s="278"/>
      <c r="L204" s="884"/>
      <c r="M204" s="308"/>
      <c r="N204" s="308"/>
      <c r="O204" s="308"/>
      <c r="P204" s="886"/>
      <c r="Q204" s="887"/>
    </row>
    <row r="205" spans="1:17">
      <c r="A205" s="880"/>
      <c r="B205" s="881"/>
      <c r="C205" s="882"/>
      <c r="D205" s="882"/>
      <c r="E205" s="882"/>
      <c r="F205" s="882"/>
      <c r="G205" s="882"/>
      <c r="H205" s="882"/>
      <c r="I205" s="882"/>
      <c r="J205" s="883"/>
      <c r="K205" s="278"/>
      <c r="L205" s="884"/>
      <c r="M205" s="308"/>
      <c r="N205" s="308"/>
      <c r="O205" s="308"/>
      <c r="P205" s="886"/>
      <c r="Q205" s="887"/>
    </row>
    <row r="206" spans="1:17">
      <c r="A206" s="880"/>
      <c r="B206" s="881"/>
      <c r="C206" s="882"/>
      <c r="D206" s="882"/>
      <c r="E206" s="882"/>
      <c r="F206" s="882"/>
      <c r="G206" s="882"/>
      <c r="H206" s="882"/>
      <c r="I206" s="882"/>
      <c r="J206" s="883"/>
      <c r="K206" s="278"/>
      <c r="L206" s="884"/>
      <c r="M206" s="308"/>
      <c r="N206" s="308"/>
      <c r="O206" s="308"/>
      <c r="P206" s="886"/>
      <c r="Q206" s="887"/>
    </row>
    <row r="207" spans="1:17">
      <c r="A207" s="880"/>
      <c r="B207" s="881"/>
      <c r="C207" s="882"/>
      <c r="D207" s="882"/>
      <c r="E207" s="882"/>
      <c r="F207" s="882"/>
      <c r="G207" s="882"/>
      <c r="H207" s="882"/>
      <c r="I207" s="882"/>
      <c r="J207" s="883"/>
      <c r="K207" s="278"/>
      <c r="L207" s="884"/>
      <c r="M207" s="308"/>
      <c r="N207" s="308"/>
      <c r="O207" s="308"/>
      <c r="P207" s="886"/>
      <c r="Q207" s="887"/>
    </row>
    <row r="208" spans="1:17">
      <c r="A208" s="880"/>
      <c r="B208" s="881"/>
      <c r="C208" s="882"/>
      <c r="D208" s="882"/>
      <c r="E208" s="882"/>
      <c r="F208" s="882"/>
      <c r="G208" s="882"/>
      <c r="H208" s="882"/>
      <c r="I208" s="882"/>
      <c r="J208" s="883"/>
      <c r="K208" s="278"/>
      <c r="L208" s="884"/>
      <c r="M208" s="308"/>
      <c r="N208" s="308"/>
      <c r="O208" s="308"/>
      <c r="P208" s="886"/>
      <c r="Q208" s="887"/>
    </row>
    <row r="209" spans="1:17">
      <c r="A209" s="880"/>
      <c r="B209" s="881"/>
      <c r="C209" s="882"/>
      <c r="D209" s="882"/>
      <c r="E209" s="882"/>
      <c r="F209" s="882"/>
      <c r="G209" s="882"/>
      <c r="H209" s="882"/>
      <c r="I209" s="882"/>
      <c r="J209" s="883"/>
      <c r="K209" s="278"/>
      <c r="L209" s="884"/>
      <c r="M209" s="308"/>
      <c r="N209" s="308"/>
      <c r="O209" s="308"/>
      <c r="P209" s="886"/>
      <c r="Q209" s="887"/>
    </row>
    <row r="210" spans="1:17">
      <c r="A210" s="880"/>
      <c r="B210" s="881"/>
      <c r="C210" s="882"/>
      <c r="D210" s="882"/>
      <c r="E210" s="882"/>
      <c r="F210" s="882"/>
      <c r="G210" s="882"/>
      <c r="H210" s="882"/>
      <c r="I210" s="882"/>
      <c r="J210" s="883"/>
      <c r="K210" s="278"/>
      <c r="L210" s="884"/>
      <c r="M210" s="308"/>
      <c r="N210" s="308"/>
      <c r="O210" s="308"/>
      <c r="P210" s="886"/>
      <c r="Q210" s="887"/>
    </row>
    <row r="211" spans="1:17">
      <c r="A211" s="880"/>
      <c r="B211" s="881"/>
      <c r="C211" s="882"/>
      <c r="D211" s="882"/>
      <c r="E211" s="882"/>
      <c r="F211" s="882"/>
      <c r="G211" s="882"/>
      <c r="H211" s="882"/>
      <c r="I211" s="882"/>
      <c r="J211" s="883"/>
      <c r="K211" s="278"/>
      <c r="L211" s="884"/>
      <c r="M211" s="308"/>
      <c r="N211" s="308"/>
      <c r="O211" s="308"/>
      <c r="P211" s="886"/>
      <c r="Q211" s="887"/>
    </row>
    <row r="212" spans="1:17">
      <c r="A212" s="880"/>
      <c r="B212" s="881"/>
      <c r="C212" s="882"/>
      <c r="D212" s="882"/>
      <c r="E212" s="882"/>
      <c r="F212" s="882"/>
      <c r="G212" s="882"/>
      <c r="H212" s="882"/>
      <c r="I212" s="882"/>
      <c r="J212" s="883"/>
      <c r="K212" s="278"/>
      <c r="L212" s="884"/>
      <c r="M212" s="308"/>
      <c r="N212" s="308"/>
      <c r="O212" s="308"/>
      <c r="P212" s="886"/>
      <c r="Q212" s="887"/>
    </row>
    <row r="213" spans="1:17">
      <c r="A213" s="880"/>
      <c r="B213" s="881"/>
      <c r="C213" s="882"/>
      <c r="D213" s="882"/>
      <c r="E213" s="882"/>
      <c r="F213" s="882"/>
      <c r="G213" s="882"/>
      <c r="H213" s="882"/>
      <c r="I213" s="882"/>
      <c r="J213" s="883"/>
      <c r="K213" s="278"/>
      <c r="L213" s="884"/>
      <c r="M213" s="308"/>
      <c r="N213" s="308"/>
      <c r="O213" s="308"/>
      <c r="P213" s="886"/>
      <c r="Q213" s="887"/>
    </row>
    <row r="214" spans="1:17">
      <c r="A214" s="880"/>
      <c r="B214" s="881"/>
      <c r="C214" s="882"/>
      <c r="D214" s="882"/>
      <c r="E214" s="882"/>
      <c r="F214" s="882"/>
      <c r="G214" s="882"/>
      <c r="H214" s="882"/>
      <c r="I214" s="882"/>
      <c r="J214" s="883"/>
      <c r="K214" s="278"/>
      <c r="L214" s="884"/>
      <c r="M214" s="308"/>
      <c r="N214" s="308"/>
      <c r="O214" s="308"/>
      <c r="P214" s="886"/>
      <c r="Q214" s="887"/>
    </row>
    <row r="215" spans="1:17">
      <c r="A215" s="880"/>
      <c r="B215" s="881"/>
      <c r="C215" s="882"/>
      <c r="D215" s="882"/>
      <c r="E215" s="882"/>
      <c r="F215" s="882"/>
      <c r="G215" s="882"/>
      <c r="H215" s="882"/>
      <c r="I215" s="882"/>
      <c r="J215" s="883"/>
      <c r="K215" s="278"/>
      <c r="L215" s="884"/>
      <c r="M215" s="308"/>
      <c r="N215" s="308"/>
      <c r="O215" s="308"/>
      <c r="P215" s="886"/>
      <c r="Q215" s="887"/>
    </row>
    <row r="216" spans="1:17">
      <c r="A216" s="880"/>
      <c r="B216" s="881"/>
      <c r="C216" s="882"/>
      <c r="D216" s="882"/>
      <c r="E216" s="882"/>
      <c r="F216" s="882"/>
      <c r="G216" s="882"/>
      <c r="H216" s="882"/>
      <c r="I216" s="882"/>
      <c r="J216" s="883"/>
      <c r="K216" s="278"/>
      <c r="L216" s="884"/>
      <c r="M216" s="308"/>
      <c r="N216" s="308"/>
      <c r="O216" s="308"/>
      <c r="P216" s="886"/>
      <c r="Q216" s="887"/>
    </row>
    <row r="217" spans="1:17">
      <c r="A217" s="880"/>
      <c r="B217" s="881"/>
      <c r="C217" s="882"/>
      <c r="D217" s="882"/>
      <c r="E217" s="882"/>
      <c r="F217" s="882"/>
      <c r="G217" s="882"/>
      <c r="H217" s="882"/>
      <c r="I217" s="882"/>
      <c r="J217" s="883"/>
      <c r="K217" s="278"/>
      <c r="L217" s="884"/>
      <c r="M217" s="308"/>
      <c r="N217" s="308"/>
      <c r="O217" s="308"/>
      <c r="P217" s="886"/>
      <c r="Q217" s="887"/>
    </row>
    <row r="218" spans="1:17">
      <c r="A218" s="880"/>
      <c r="B218" s="881"/>
      <c r="C218" s="882"/>
      <c r="D218" s="882"/>
      <c r="E218" s="882"/>
      <c r="F218" s="882"/>
      <c r="G218" s="882"/>
      <c r="H218" s="882"/>
      <c r="I218" s="882"/>
      <c r="J218" s="883"/>
      <c r="K218" s="278"/>
      <c r="L218" s="884"/>
      <c r="M218" s="308"/>
      <c r="N218" s="308"/>
      <c r="O218" s="308"/>
      <c r="P218" s="886"/>
      <c r="Q218" s="887"/>
    </row>
    <row r="219" spans="1:17">
      <c r="A219" s="880"/>
      <c r="B219" s="881"/>
      <c r="C219" s="882"/>
      <c r="D219" s="882"/>
      <c r="E219" s="882"/>
      <c r="F219" s="882"/>
      <c r="G219" s="882"/>
      <c r="H219" s="882"/>
      <c r="I219" s="882"/>
      <c r="J219" s="883"/>
      <c r="K219" s="278"/>
      <c r="L219" s="884"/>
      <c r="M219" s="308"/>
      <c r="N219" s="308"/>
      <c r="O219" s="308"/>
      <c r="P219" s="886"/>
      <c r="Q219" s="887"/>
    </row>
    <row r="220" spans="1:17">
      <c r="A220" s="880"/>
      <c r="B220" s="881"/>
      <c r="C220" s="882"/>
      <c r="D220" s="882"/>
      <c r="E220" s="882"/>
      <c r="F220" s="882"/>
      <c r="G220" s="882"/>
      <c r="H220" s="882"/>
      <c r="I220" s="882"/>
      <c r="J220" s="883"/>
      <c r="K220" s="278"/>
      <c r="L220" s="884"/>
      <c r="M220" s="308"/>
      <c r="N220" s="308"/>
      <c r="O220" s="308"/>
      <c r="P220" s="886"/>
      <c r="Q220" s="887"/>
    </row>
    <row r="221" spans="1:17">
      <c r="A221" s="880"/>
      <c r="B221" s="881"/>
      <c r="C221" s="882"/>
      <c r="D221" s="882"/>
      <c r="E221" s="882"/>
      <c r="F221" s="882"/>
      <c r="G221" s="882"/>
      <c r="H221" s="882"/>
      <c r="I221" s="882"/>
      <c r="J221" s="883"/>
      <c r="K221" s="278"/>
      <c r="L221" s="884"/>
      <c r="M221" s="308"/>
      <c r="N221" s="308"/>
      <c r="O221" s="308"/>
      <c r="P221" s="886"/>
      <c r="Q221" s="887"/>
    </row>
    <row r="222" spans="1:17">
      <c r="A222" s="880"/>
      <c r="B222" s="881"/>
      <c r="C222" s="882"/>
      <c r="D222" s="882"/>
      <c r="E222" s="882"/>
      <c r="F222" s="882"/>
      <c r="G222" s="882"/>
      <c r="H222" s="882"/>
      <c r="I222" s="882"/>
      <c r="J222" s="883"/>
      <c r="K222" s="278"/>
      <c r="L222" s="884"/>
      <c r="M222" s="308"/>
      <c r="N222" s="308"/>
      <c r="O222" s="308"/>
      <c r="P222" s="886"/>
      <c r="Q222" s="887"/>
    </row>
    <row r="223" spans="1:17">
      <c r="A223" s="880"/>
      <c r="B223" s="881"/>
      <c r="C223" s="882"/>
      <c r="D223" s="882"/>
      <c r="E223" s="882"/>
      <c r="F223" s="882"/>
      <c r="G223" s="882"/>
      <c r="H223" s="882"/>
      <c r="I223" s="882"/>
      <c r="J223" s="883"/>
      <c r="K223" s="278"/>
      <c r="L223" s="884"/>
      <c r="M223" s="308"/>
      <c r="N223" s="308"/>
      <c r="O223" s="308"/>
      <c r="P223" s="886"/>
      <c r="Q223" s="887"/>
    </row>
    <row r="224" spans="1:17">
      <c r="A224" s="880"/>
      <c r="B224" s="881"/>
      <c r="C224" s="882"/>
      <c r="D224" s="882"/>
      <c r="E224" s="882"/>
      <c r="F224" s="882"/>
      <c r="G224" s="882"/>
      <c r="H224" s="882"/>
      <c r="I224" s="882"/>
      <c r="J224" s="883"/>
      <c r="K224" s="278"/>
      <c r="L224" s="884"/>
      <c r="M224" s="308"/>
      <c r="N224" s="308"/>
      <c r="O224" s="308"/>
      <c r="P224" s="886"/>
      <c r="Q224" s="887"/>
    </row>
    <row r="225" spans="1:17">
      <c r="A225" s="880"/>
      <c r="B225" s="881"/>
      <c r="C225" s="882"/>
      <c r="D225" s="882"/>
      <c r="E225" s="882"/>
      <c r="F225" s="882"/>
      <c r="G225" s="882"/>
      <c r="H225" s="882"/>
      <c r="I225" s="882"/>
      <c r="J225" s="883"/>
      <c r="K225" s="278"/>
      <c r="L225" s="884"/>
      <c r="M225" s="308"/>
      <c r="N225" s="308"/>
      <c r="O225" s="308"/>
      <c r="P225" s="886"/>
      <c r="Q225" s="887"/>
    </row>
    <row r="226" spans="1:17">
      <c r="A226" s="880"/>
      <c r="B226" s="881"/>
      <c r="C226" s="882"/>
      <c r="D226" s="882"/>
      <c r="E226" s="882"/>
      <c r="F226" s="882"/>
      <c r="G226" s="882"/>
      <c r="H226" s="882"/>
      <c r="I226" s="882"/>
      <c r="J226" s="883"/>
      <c r="K226" s="278"/>
      <c r="L226" s="884"/>
      <c r="M226" s="308"/>
      <c r="N226" s="308"/>
      <c r="O226" s="308"/>
      <c r="P226" s="886"/>
      <c r="Q226" s="887"/>
    </row>
    <row r="227" spans="1:17">
      <c r="A227" s="880"/>
      <c r="B227" s="881"/>
      <c r="C227" s="882"/>
      <c r="D227" s="882"/>
      <c r="E227" s="882"/>
      <c r="F227" s="882"/>
      <c r="G227" s="882"/>
      <c r="H227" s="882"/>
      <c r="I227" s="882"/>
      <c r="J227" s="883"/>
      <c r="K227" s="278"/>
      <c r="L227" s="884"/>
      <c r="M227" s="308"/>
      <c r="N227" s="308"/>
      <c r="O227" s="308"/>
      <c r="P227" s="886"/>
      <c r="Q227" s="887"/>
    </row>
    <row r="228" spans="1:17">
      <c r="A228" s="880"/>
      <c r="B228" s="881"/>
      <c r="C228" s="882"/>
      <c r="D228" s="882"/>
      <c r="E228" s="882"/>
      <c r="F228" s="882"/>
      <c r="G228" s="882"/>
      <c r="H228" s="882"/>
      <c r="I228" s="882"/>
      <c r="J228" s="883"/>
      <c r="K228" s="278"/>
      <c r="L228" s="884"/>
      <c r="M228" s="308"/>
      <c r="N228" s="308"/>
      <c r="O228" s="308"/>
      <c r="P228" s="886"/>
      <c r="Q228" s="887"/>
    </row>
    <row r="229" spans="1:17">
      <c r="A229" s="880"/>
      <c r="B229" s="881"/>
      <c r="C229" s="882"/>
      <c r="D229" s="882"/>
      <c r="E229" s="882"/>
      <c r="F229" s="882"/>
      <c r="G229" s="882"/>
      <c r="H229" s="882"/>
      <c r="I229" s="882"/>
      <c r="J229" s="883"/>
      <c r="K229" s="278"/>
      <c r="L229" s="884"/>
      <c r="M229" s="308"/>
      <c r="N229" s="308"/>
      <c r="O229" s="308"/>
      <c r="P229" s="886"/>
      <c r="Q229" s="887"/>
    </row>
    <row r="230" spans="1:17">
      <c r="A230" s="880"/>
      <c r="B230" s="881"/>
      <c r="C230" s="882"/>
      <c r="D230" s="882"/>
      <c r="E230" s="882"/>
      <c r="F230" s="882"/>
      <c r="G230" s="882"/>
      <c r="H230" s="882"/>
      <c r="I230" s="882"/>
      <c r="J230" s="883"/>
      <c r="K230" s="278"/>
      <c r="L230" s="884"/>
      <c r="M230" s="308"/>
      <c r="N230" s="308"/>
      <c r="O230" s="308"/>
      <c r="P230" s="886"/>
      <c r="Q230" s="887"/>
    </row>
    <row r="231" spans="1:17">
      <c r="A231" s="880"/>
      <c r="B231" s="881"/>
      <c r="C231" s="882"/>
      <c r="D231" s="882"/>
      <c r="E231" s="882"/>
      <c r="F231" s="882"/>
      <c r="G231" s="882"/>
      <c r="H231" s="882"/>
      <c r="I231" s="882"/>
      <c r="J231" s="883"/>
      <c r="K231" s="278"/>
      <c r="L231" s="884"/>
      <c r="M231" s="308"/>
      <c r="N231" s="308"/>
      <c r="O231" s="308"/>
      <c r="P231" s="886"/>
      <c r="Q231" s="887"/>
    </row>
    <row r="232" spans="1:17">
      <c r="A232" s="880"/>
      <c r="B232" s="881"/>
      <c r="C232" s="882"/>
      <c r="D232" s="882"/>
      <c r="E232" s="882"/>
      <c r="F232" s="882"/>
      <c r="G232" s="882"/>
      <c r="H232" s="882"/>
      <c r="I232" s="882"/>
      <c r="J232" s="883"/>
      <c r="K232" s="278"/>
      <c r="L232" s="884"/>
      <c r="M232" s="308"/>
      <c r="N232" s="308"/>
      <c r="O232" s="308"/>
      <c r="P232" s="886"/>
      <c r="Q232" s="887"/>
    </row>
    <row r="233" spans="1:17">
      <c r="A233" s="880"/>
      <c r="B233" s="881"/>
      <c r="C233" s="882"/>
      <c r="D233" s="882"/>
      <c r="E233" s="882"/>
      <c r="F233" s="882"/>
      <c r="G233" s="882"/>
      <c r="H233" s="882"/>
      <c r="I233" s="882"/>
      <c r="J233" s="883"/>
      <c r="K233" s="278"/>
      <c r="L233" s="884"/>
      <c r="M233" s="308"/>
      <c r="N233" s="308"/>
      <c r="O233" s="308"/>
      <c r="P233" s="886"/>
      <c r="Q233" s="887"/>
    </row>
    <row r="234" spans="1:17">
      <c r="A234" s="880"/>
      <c r="B234" s="881"/>
      <c r="C234" s="882"/>
      <c r="D234" s="882"/>
      <c r="E234" s="882"/>
      <c r="F234" s="882"/>
      <c r="G234" s="882"/>
      <c r="H234" s="882"/>
      <c r="I234" s="882"/>
      <c r="J234" s="883"/>
      <c r="K234" s="278"/>
      <c r="L234" s="884"/>
      <c r="M234" s="308"/>
      <c r="N234" s="308"/>
      <c r="O234" s="308"/>
      <c r="P234" s="886"/>
      <c r="Q234" s="887"/>
    </row>
    <row r="235" spans="1:17">
      <c r="A235" s="880"/>
      <c r="B235" s="881"/>
      <c r="C235" s="882"/>
      <c r="D235" s="882"/>
      <c r="E235" s="882"/>
      <c r="F235" s="882"/>
      <c r="G235" s="882"/>
      <c r="H235" s="882"/>
      <c r="I235" s="882"/>
      <c r="J235" s="883"/>
      <c r="K235" s="278"/>
      <c r="L235" s="884"/>
      <c r="M235" s="308"/>
      <c r="N235" s="308"/>
      <c r="O235" s="308"/>
      <c r="P235" s="886"/>
      <c r="Q235" s="887"/>
    </row>
    <row r="236" spans="1:17">
      <c r="A236" s="880"/>
      <c r="B236" s="881"/>
      <c r="C236" s="882"/>
      <c r="D236" s="882"/>
      <c r="E236" s="882"/>
      <c r="F236" s="882"/>
      <c r="G236" s="882"/>
      <c r="H236" s="882"/>
      <c r="I236" s="882"/>
      <c r="J236" s="883"/>
      <c r="K236" s="278"/>
      <c r="L236" s="884"/>
      <c r="M236" s="308"/>
      <c r="N236" s="308"/>
      <c r="O236" s="308"/>
      <c r="P236" s="886"/>
      <c r="Q236" s="887"/>
    </row>
    <row r="237" spans="1:17">
      <c r="A237" s="880"/>
      <c r="B237" s="881"/>
      <c r="C237" s="882"/>
      <c r="D237" s="882"/>
      <c r="E237" s="882"/>
      <c r="F237" s="882"/>
      <c r="G237" s="882"/>
      <c r="H237" s="882"/>
      <c r="I237" s="882"/>
      <c r="J237" s="883"/>
      <c r="K237" s="278"/>
      <c r="L237" s="884"/>
      <c r="M237" s="308"/>
      <c r="N237" s="308"/>
      <c r="O237" s="308"/>
      <c r="P237" s="886"/>
      <c r="Q237" s="887"/>
    </row>
    <row r="238" spans="1:17">
      <c r="A238" s="880"/>
      <c r="B238" s="881"/>
      <c r="C238" s="882"/>
      <c r="D238" s="882"/>
      <c r="E238" s="882"/>
      <c r="F238" s="882"/>
      <c r="G238" s="882"/>
      <c r="H238" s="882"/>
      <c r="I238" s="882"/>
      <c r="J238" s="883"/>
      <c r="K238" s="278"/>
      <c r="L238" s="884"/>
      <c r="M238" s="308"/>
      <c r="N238" s="308"/>
      <c r="O238" s="308"/>
      <c r="P238" s="886"/>
      <c r="Q238" s="887"/>
    </row>
    <row r="239" spans="1:17">
      <c r="A239" s="880"/>
      <c r="B239" s="881"/>
      <c r="C239" s="882"/>
      <c r="D239" s="882"/>
      <c r="E239" s="882"/>
      <c r="F239" s="882"/>
      <c r="G239" s="882"/>
      <c r="H239" s="882"/>
      <c r="I239" s="882"/>
      <c r="J239" s="883"/>
      <c r="K239" s="278"/>
      <c r="L239" s="884"/>
      <c r="M239" s="308"/>
      <c r="N239" s="308"/>
      <c r="O239" s="308"/>
      <c r="P239" s="886"/>
      <c r="Q239" s="887"/>
    </row>
    <row r="240" spans="1:17">
      <c r="A240" s="880"/>
      <c r="B240" s="881"/>
      <c r="C240" s="882"/>
      <c r="D240" s="882"/>
      <c r="E240" s="882"/>
      <c r="F240" s="882"/>
      <c r="G240" s="882"/>
      <c r="H240" s="882"/>
      <c r="I240" s="882"/>
      <c r="J240" s="883"/>
      <c r="K240" s="278"/>
      <c r="L240" s="884"/>
      <c r="M240" s="308"/>
      <c r="N240" s="308"/>
      <c r="O240" s="308"/>
      <c r="P240" s="886"/>
      <c r="Q240" s="887"/>
    </row>
    <row r="241" spans="1:17">
      <c r="A241" s="880"/>
      <c r="B241" s="881"/>
      <c r="C241" s="882"/>
      <c r="D241" s="882"/>
      <c r="E241" s="882"/>
      <c r="F241" s="882"/>
      <c r="G241" s="882"/>
      <c r="H241" s="882"/>
      <c r="I241" s="882"/>
      <c r="J241" s="883"/>
      <c r="K241" s="278"/>
      <c r="L241" s="884"/>
      <c r="M241" s="308"/>
      <c r="N241" s="308"/>
      <c r="O241" s="308"/>
      <c r="P241" s="886"/>
      <c r="Q241" s="887"/>
    </row>
    <row r="242" spans="1:17">
      <c r="A242" s="880"/>
      <c r="B242" s="881"/>
      <c r="C242" s="882"/>
      <c r="D242" s="882"/>
      <c r="E242" s="882"/>
      <c r="F242" s="882"/>
      <c r="G242" s="882"/>
      <c r="H242" s="882"/>
      <c r="I242" s="882"/>
      <c r="J242" s="883"/>
      <c r="K242" s="278"/>
      <c r="L242" s="884"/>
      <c r="M242" s="308"/>
      <c r="N242" s="308"/>
      <c r="O242" s="308"/>
      <c r="P242" s="886"/>
      <c r="Q242" s="887"/>
    </row>
    <row r="243" spans="1:17">
      <c r="A243" s="880"/>
      <c r="B243" s="881"/>
      <c r="C243" s="882"/>
      <c r="D243" s="882"/>
      <c r="E243" s="882"/>
      <c r="F243" s="882"/>
      <c r="G243" s="882"/>
      <c r="H243" s="882"/>
      <c r="I243" s="882"/>
      <c r="J243" s="883"/>
      <c r="K243" s="278"/>
      <c r="L243" s="884"/>
      <c r="M243" s="308"/>
      <c r="N243" s="308"/>
      <c r="O243" s="308"/>
      <c r="P243" s="886"/>
      <c r="Q243" s="887"/>
    </row>
    <row r="244" spans="1:17">
      <c r="A244" s="880"/>
      <c r="B244" s="881"/>
      <c r="C244" s="882"/>
      <c r="D244" s="882"/>
      <c r="E244" s="882"/>
      <c r="F244" s="882"/>
      <c r="G244" s="882"/>
      <c r="H244" s="882"/>
      <c r="I244" s="882"/>
      <c r="J244" s="883"/>
      <c r="K244" s="278"/>
      <c r="L244" s="884"/>
      <c r="M244" s="308"/>
      <c r="N244" s="308"/>
      <c r="O244" s="308"/>
      <c r="P244" s="886"/>
      <c r="Q244" s="887"/>
    </row>
    <row r="245" spans="1:17">
      <c r="A245" s="880"/>
      <c r="B245" s="881"/>
      <c r="C245" s="882"/>
      <c r="D245" s="882"/>
      <c r="E245" s="882"/>
      <c r="F245" s="882"/>
      <c r="G245" s="882"/>
      <c r="H245" s="882"/>
      <c r="I245" s="882"/>
      <c r="J245" s="883"/>
      <c r="K245" s="278"/>
      <c r="L245" s="884"/>
      <c r="M245" s="308"/>
      <c r="N245" s="308"/>
      <c r="O245" s="308"/>
      <c r="P245" s="886"/>
      <c r="Q245" s="887"/>
    </row>
    <row r="246" spans="1:17">
      <c r="A246" s="880"/>
      <c r="B246" s="881"/>
      <c r="C246" s="882"/>
      <c r="D246" s="882"/>
      <c r="E246" s="882"/>
      <c r="F246" s="882"/>
      <c r="G246" s="882"/>
      <c r="H246" s="882"/>
      <c r="I246" s="882"/>
      <c r="J246" s="883"/>
      <c r="K246" s="278"/>
      <c r="L246" s="884"/>
      <c r="M246" s="308"/>
      <c r="N246" s="308"/>
      <c r="O246" s="308"/>
      <c r="P246" s="886"/>
      <c r="Q246" s="887"/>
    </row>
    <row r="247" spans="1:17">
      <c r="A247" s="880"/>
      <c r="B247" s="881"/>
      <c r="C247" s="882"/>
      <c r="D247" s="882"/>
      <c r="E247" s="882"/>
      <c r="F247" s="882"/>
      <c r="G247" s="882"/>
      <c r="H247" s="882"/>
      <c r="I247" s="882"/>
      <c r="J247" s="883"/>
      <c r="K247" s="278"/>
      <c r="L247" s="884"/>
      <c r="M247" s="308"/>
      <c r="N247" s="308"/>
      <c r="O247" s="308"/>
      <c r="P247" s="886"/>
      <c r="Q247" s="887"/>
    </row>
    <row r="248" spans="1:17">
      <c r="A248" s="880"/>
      <c r="B248" s="881"/>
      <c r="C248" s="882"/>
      <c r="D248" s="882"/>
      <c r="E248" s="882"/>
      <c r="F248" s="882"/>
      <c r="G248" s="882"/>
      <c r="H248" s="882"/>
      <c r="I248" s="882"/>
      <c r="J248" s="883"/>
      <c r="K248" s="278"/>
      <c r="L248" s="884"/>
      <c r="M248" s="308"/>
      <c r="N248" s="308"/>
      <c r="O248" s="308"/>
      <c r="P248" s="886"/>
      <c r="Q248" s="887"/>
    </row>
    <row r="249" spans="1:17">
      <c r="A249" s="880"/>
      <c r="B249" s="881"/>
      <c r="C249" s="882"/>
      <c r="D249" s="882"/>
      <c r="E249" s="882"/>
      <c r="F249" s="882"/>
      <c r="G249" s="882"/>
      <c r="H249" s="882"/>
      <c r="I249" s="882"/>
      <c r="J249" s="883"/>
      <c r="K249" s="278"/>
      <c r="L249" s="884"/>
      <c r="M249" s="308"/>
      <c r="N249" s="308"/>
      <c r="O249" s="308"/>
      <c r="P249" s="886"/>
      <c r="Q249" s="887"/>
    </row>
    <row r="250" spans="1:17">
      <c r="A250" s="880"/>
      <c r="B250" s="881"/>
      <c r="C250" s="882"/>
      <c r="D250" s="882"/>
      <c r="E250" s="882"/>
      <c r="F250" s="882"/>
      <c r="G250" s="882"/>
      <c r="H250" s="882"/>
      <c r="I250" s="882"/>
      <c r="J250" s="883"/>
      <c r="K250" s="278"/>
      <c r="L250" s="884"/>
      <c r="M250" s="308"/>
      <c r="N250" s="308"/>
      <c r="O250" s="308"/>
      <c r="P250" s="886"/>
      <c r="Q250" s="887"/>
    </row>
    <row r="251" spans="1:17">
      <c r="A251" s="880"/>
      <c r="B251" s="881"/>
      <c r="C251" s="882"/>
      <c r="D251" s="882"/>
      <c r="E251" s="882"/>
      <c r="F251" s="882"/>
      <c r="G251" s="882"/>
      <c r="H251" s="882"/>
      <c r="I251" s="882"/>
      <c r="J251" s="883"/>
      <c r="K251" s="278"/>
      <c r="L251" s="884"/>
      <c r="M251" s="308"/>
      <c r="N251" s="308"/>
      <c r="O251" s="308"/>
      <c r="P251" s="886"/>
      <c r="Q251" s="887"/>
    </row>
    <row r="252" spans="1:17">
      <c r="A252" s="880"/>
      <c r="B252" s="881"/>
      <c r="C252" s="882"/>
      <c r="D252" s="882"/>
      <c r="E252" s="882"/>
      <c r="F252" s="882"/>
      <c r="G252" s="882"/>
      <c r="H252" s="882"/>
      <c r="I252" s="882"/>
      <c r="J252" s="883"/>
      <c r="K252" s="278"/>
      <c r="L252" s="884"/>
      <c r="M252" s="308"/>
      <c r="N252" s="308"/>
      <c r="O252" s="308"/>
      <c r="P252" s="886"/>
      <c r="Q252" s="887"/>
    </row>
    <row r="253" spans="1:17">
      <c r="A253" s="880"/>
      <c r="B253" s="881"/>
      <c r="C253" s="882"/>
      <c r="D253" s="882"/>
      <c r="E253" s="882"/>
      <c r="F253" s="882"/>
      <c r="G253" s="882"/>
      <c r="H253" s="882"/>
      <c r="I253" s="882"/>
      <c r="J253" s="883"/>
      <c r="K253" s="278"/>
      <c r="L253" s="884"/>
      <c r="M253" s="308"/>
      <c r="N253" s="308"/>
      <c r="O253" s="308"/>
      <c r="P253" s="886"/>
      <c r="Q253" s="887"/>
    </row>
    <row r="254" spans="1:17">
      <c r="A254" s="880"/>
      <c r="B254" s="881"/>
      <c r="C254" s="882"/>
      <c r="D254" s="882"/>
      <c r="E254" s="882"/>
      <c r="F254" s="882"/>
      <c r="G254" s="882"/>
      <c r="H254" s="882"/>
      <c r="I254" s="882"/>
      <c r="J254" s="883"/>
      <c r="K254" s="278"/>
      <c r="L254" s="884"/>
      <c r="M254" s="308"/>
      <c r="N254" s="308"/>
      <c r="O254" s="308"/>
      <c r="P254" s="886"/>
      <c r="Q254" s="887"/>
    </row>
    <row r="255" spans="1:17">
      <c r="A255" s="880"/>
      <c r="B255" s="881"/>
      <c r="C255" s="882"/>
      <c r="D255" s="882"/>
      <c r="E255" s="882"/>
      <c r="F255" s="882"/>
      <c r="G255" s="882"/>
      <c r="H255" s="882"/>
      <c r="I255" s="882"/>
      <c r="J255" s="883"/>
      <c r="K255" s="278"/>
      <c r="L255" s="884"/>
      <c r="M255" s="308"/>
      <c r="N255" s="308"/>
      <c r="O255" s="308"/>
      <c r="P255" s="886"/>
      <c r="Q255" s="887"/>
    </row>
    <row r="256" spans="1:17">
      <c r="A256" s="880"/>
      <c r="B256" s="881"/>
      <c r="C256" s="882"/>
      <c r="D256" s="882"/>
      <c r="E256" s="882"/>
      <c r="F256" s="882"/>
      <c r="G256" s="882"/>
      <c r="H256" s="882"/>
      <c r="I256" s="882"/>
      <c r="J256" s="883"/>
      <c r="K256" s="278"/>
      <c r="L256" s="884"/>
      <c r="M256" s="308"/>
      <c r="N256" s="308"/>
      <c r="O256" s="308"/>
      <c r="P256" s="886"/>
      <c r="Q256" s="887"/>
    </row>
    <row r="257" spans="1:17">
      <c r="A257" s="880"/>
      <c r="B257" s="881"/>
      <c r="C257" s="882"/>
      <c r="D257" s="882"/>
      <c r="E257" s="882"/>
      <c r="F257" s="882"/>
      <c r="G257" s="882"/>
      <c r="H257" s="882"/>
      <c r="I257" s="882"/>
      <c r="J257" s="883"/>
      <c r="K257" s="278"/>
      <c r="L257" s="884"/>
      <c r="M257" s="308"/>
      <c r="N257" s="308"/>
      <c r="O257" s="308"/>
      <c r="P257" s="886"/>
      <c r="Q257" s="887"/>
    </row>
    <row r="258" spans="1:17">
      <c r="A258" s="880"/>
      <c r="B258" s="881"/>
      <c r="C258" s="882"/>
      <c r="D258" s="882"/>
      <c r="E258" s="882"/>
      <c r="F258" s="882"/>
      <c r="G258" s="882"/>
      <c r="H258" s="882"/>
      <c r="I258" s="882"/>
      <c r="J258" s="883"/>
      <c r="K258" s="278"/>
      <c r="L258" s="884"/>
      <c r="M258" s="308"/>
      <c r="N258" s="308"/>
      <c r="O258" s="308"/>
      <c r="P258" s="886"/>
      <c r="Q258" s="887"/>
    </row>
    <row r="259" spans="1:17">
      <c r="A259" s="880"/>
      <c r="B259" s="881"/>
      <c r="C259" s="882"/>
      <c r="D259" s="882"/>
      <c r="E259" s="882"/>
      <c r="F259" s="882"/>
      <c r="G259" s="882"/>
      <c r="H259" s="882"/>
      <c r="I259" s="882"/>
      <c r="J259" s="883"/>
      <c r="K259" s="278"/>
      <c r="L259" s="884"/>
      <c r="M259" s="308"/>
      <c r="N259" s="308"/>
      <c r="O259" s="308"/>
      <c r="P259" s="886"/>
      <c r="Q259" s="887"/>
    </row>
    <row r="260" spans="1:17">
      <c r="A260" s="880"/>
      <c r="B260" s="881"/>
      <c r="C260" s="882"/>
      <c r="D260" s="882"/>
      <c r="E260" s="882"/>
      <c r="F260" s="882"/>
      <c r="G260" s="882"/>
      <c r="H260" s="882"/>
      <c r="I260" s="882"/>
      <c r="J260" s="883"/>
      <c r="K260" s="278"/>
      <c r="L260" s="884"/>
      <c r="M260" s="308"/>
      <c r="N260" s="308"/>
      <c r="O260" s="308"/>
      <c r="P260" s="886"/>
      <c r="Q260" s="887"/>
    </row>
    <row r="261" spans="1:17">
      <c r="A261" s="880"/>
      <c r="B261" s="881"/>
      <c r="C261" s="882"/>
      <c r="D261" s="882"/>
      <c r="E261" s="882"/>
      <c r="F261" s="882"/>
      <c r="G261" s="882"/>
      <c r="H261" s="882"/>
      <c r="I261" s="882"/>
      <c r="J261" s="883"/>
      <c r="K261" s="278"/>
      <c r="L261" s="884"/>
      <c r="M261" s="308"/>
      <c r="N261" s="308"/>
      <c r="O261" s="308"/>
      <c r="P261" s="886"/>
      <c r="Q261" s="887"/>
    </row>
    <row r="262" spans="1:17">
      <c r="A262" s="880"/>
      <c r="B262" s="881"/>
      <c r="C262" s="882"/>
      <c r="D262" s="882"/>
      <c r="E262" s="882"/>
      <c r="F262" s="882"/>
      <c r="G262" s="882"/>
      <c r="H262" s="882"/>
      <c r="I262" s="882"/>
      <c r="J262" s="883"/>
      <c r="K262" s="278"/>
      <c r="L262" s="884"/>
      <c r="M262" s="308"/>
      <c r="N262" s="308"/>
      <c r="O262" s="308"/>
      <c r="P262" s="886"/>
      <c r="Q262" s="887"/>
    </row>
    <row r="263" spans="1:17">
      <c r="A263" s="880"/>
      <c r="B263" s="881"/>
      <c r="C263" s="882"/>
      <c r="D263" s="882"/>
      <c r="E263" s="882"/>
      <c r="F263" s="882"/>
      <c r="G263" s="882"/>
      <c r="H263" s="882"/>
      <c r="I263" s="882"/>
      <c r="J263" s="883"/>
      <c r="K263" s="278"/>
      <c r="L263" s="884"/>
      <c r="M263" s="308"/>
      <c r="N263" s="308"/>
      <c r="O263" s="308"/>
      <c r="P263" s="886"/>
      <c r="Q263" s="887"/>
    </row>
    <row r="264" spans="1:17">
      <c r="A264" s="880"/>
      <c r="B264" s="881"/>
      <c r="C264" s="882"/>
      <c r="D264" s="882"/>
      <c r="E264" s="882"/>
      <c r="F264" s="882"/>
      <c r="G264" s="882"/>
      <c r="H264" s="882"/>
      <c r="I264" s="882"/>
      <c r="J264" s="883"/>
      <c r="K264" s="278"/>
      <c r="L264" s="884"/>
      <c r="M264" s="308"/>
      <c r="N264" s="308"/>
      <c r="O264" s="308"/>
      <c r="P264" s="886"/>
      <c r="Q264" s="887"/>
    </row>
    <row r="265" spans="1:17">
      <c r="A265" s="880"/>
      <c r="B265" s="881"/>
      <c r="C265" s="882"/>
      <c r="D265" s="882"/>
      <c r="E265" s="882"/>
      <c r="F265" s="882"/>
      <c r="G265" s="882"/>
      <c r="H265" s="882"/>
      <c r="I265" s="882"/>
      <c r="J265" s="883"/>
      <c r="K265" s="278"/>
      <c r="L265" s="884"/>
      <c r="M265" s="308"/>
      <c r="N265" s="308"/>
      <c r="O265" s="308"/>
      <c r="P265" s="886"/>
      <c r="Q265" s="887"/>
    </row>
    <row r="266" spans="1:17">
      <c r="A266" s="880"/>
      <c r="B266" s="881"/>
      <c r="C266" s="882"/>
      <c r="D266" s="882"/>
      <c r="E266" s="882"/>
      <c r="F266" s="882"/>
      <c r="G266" s="882"/>
      <c r="H266" s="882"/>
      <c r="I266" s="882"/>
      <c r="J266" s="883"/>
      <c r="K266" s="278"/>
      <c r="L266" s="884"/>
      <c r="M266" s="308"/>
      <c r="N266" s="308"/>
      <c r="O266" s="308"/>
      <c r="P266" s="886"/>
      <c r="Q266" s="887"/>
    </row>
    <row r="267" spans="1:17">
      <c r="A267" s="880"/>
      <c r="B267" s="881"/>
      <c r="C267" s="882"/>
      <c r="D267" s="882"/>
      <c r="E267" s="882"/>
      <c r="F267" s="882"/>
      <c r="G267" s="882"/>
      <c r="H267" s="882"/>
      <c r="I267" s="882"/>
      <c r="J267" s="883"/>
      <c r="K267" s="278"/>
      <c r="L267" s="884"/>
      <c r="M267" s="308"/>
      <c r="N267" s="308"/>
      <c r="O267" s="308"/>
      <c r="P267" s="886"/>
      <c r="Q267" s="887"/>
    </row>
    <row r="268" spans="1:17">
      <c r="A268" s="880"/>
      <c r="B268" s="881"/>
      <c r="C268" s="882"/>
      <c r="D268" s="882"/>
      <c r="E268" s="882"/>
      <c r="F268" s="882"/>
      <c r="G268" s="882"/>
      <c r="H268" s="882"/>
      <c r="I268" s="882"/>
      <c r="J268" s="883"/>
      <c r="K268" s="278"/>
      <c r="L268" s="884"/>
      <c r="M268" s="308"/>
      <c r="N268" s="308"/>
      <c r="O268" s="308"/>
      <c r="P268" s="886"/>
      <c r="Q268" s="887"/>
    </row>
    <row r="269" spans="1:17">
      <c r="A269" s="880"/>
      <c r="B269" s="881"/>
      <c r="C269" s="882"/>
      <c r="D269" s="882"/>
      <c r="E269" s="882"/>
      <c r="F269" s="882"/>
      <c r="G269" s="882"/>
      <c r="H269" s="882"/>
      <c r="I269" s="882"/>
      <c r="J269" s="883"/>
      <c r="K269" s="278"/>
      <c r="L269" s="884"/>
      <c r="M269" s="308"/>
      <c r="N269" s="308"/>
      <c r="O269" s="308"/>
      <c r="P269" s="886"/>
      <c r="Q269" s="887"/>
    </row>
    <row r="270" spans="1:17">
      <c r="A270" s="880"/>
      <c r="B270" s="881"/>
      <c r="C270" s="882"/>
      <c r="D270" s="882"/>
      <c r="E270" s="882"/>
      <c r="F270" s="882"/>
      <c r="G270" s="882"/>
      <c r="H270" s="882"/>
      <c r="I270" s="882"/>
      <c r="J270" s="883"/>
      <c r="K270" s="278"/>
      <c r="L270" s="884"/>
      <c r="M270" s="308"/>
      <c r="N270" s="308"/>
      <c r="O270" s="308"/>
      <c r="P270" s="886"/>
      <c r="Q270" s="887"/>
    </row>
    <row r="271" spans="1:17">
      <c r="A271" s="880"/>
      <c r="B271" s="881"/>
      <c r="C271" s="882"/>
      <c r="D271" s="882"/>
      <c r="E271" s="882"/>
      <c r="F271" s="882"/>
      <c r="G271" s="882"/>
      <c r="H271" s="882"/>
      <c r="I271" s="882"/>
      <c r="J271" s="883"/>
      <c r="K271" s="278"/>
      <c r="L271" s="884"/>
      <c r="M271" s="308"/>
      <c r="N271" s="308"/>
      <c r="O271" s="308"/>
      <c r="P271" s="886"/>
      <c r="Q271" s="887"/>
    </row>
    <row r="272" spans="1:17">
      <c r="A272" s="880"/>
      <c r="B272" s="881"/>
      <c r="C272" s="882"/>
      <c r="D272" s="882"/>
      <c r="E272" s="882"/>
      <c r="F272" s="882"/>
      <c r="G272" s="882"/>
      <c r="H272" s="882"/>
      <c r="I272" s="882"/>
      <c r="J272" s="883"/>
      <c r="K272" s="278"/>
      <c r="L272" s="884"/>
      <c r="M272" s="308"/>
      <c r="N272" s="308"/>
      <c r="O272" s="308"/>
      <c r="P272" s="886"/>
      <c r="Q272" s="887"/>
    </row>
    <row r="273" spans="1:17">
      <c r="A273" s="880"/>
      <c r="B273" s="881"/>
      <c r="C273" s="882"/>
      <c r="D273" s="882"/>
      <c r="E273" s="882"/>
      <c r="F273" s="882"/>
      <c r="G273" s="882"/>
      <c r="H273" s="882"/>
      <c r="I273" s="882"/>
      <c r="J273" s="883"/>
      <c r="K273" s="278"/>
      <c r="L273" s="884"/>
      <c r="M273" s="308"/>
      <c r="N273" s="308"/>
      <c r="O273" s="308"/>
      <c r="P273" s="886"/>
      <c r="Q273" s="887"/>
    </row>
    <row r="274" spans="1:17">
      <c r="A274" s="880"/>
      <c r="B274" s="881"/>
      <c r="C274" s="882"/>
      <c r="D274" s="882"/>
      <c r="E274" s="882"/>
      <c r="F274" s="882"/>
      <c r="G274" s="882"/>
      <c r="H274" s="882"/>
      <c r="I274" s="882"/>
      <c r="J274" s="883"/>
      <c r="K274" s="278"/>
      <c r="L274" s="884"/>
      <c r="M274" s="308"/>
      <c r="N274" s="308"/>
      <c r="O274" s="308"/>
      <c r="P274" s="886"/>
      <c r="Q274" s="887"/>
    </row>
    <row r="275" spans="1:17">
      <c r="A275" s="880"/>
      <c r="B275" s="881"/>
      <c r="C275" s="882"/>
      <c r="D275" s="882"/>
      <c r="E275" s="882"/>
      <c r="F275" s="882"/>
      <c r="G275" s="882"/>
      <c r="H275" s="882"/>
      <c r="I275" s="882"/>
      <c r="J275" s="883"/>
      <c r="K275" s="278"/>
      <c r="L275" s="884"/>
      <c r="M275" s="308"/>
      <c r="N275" s="308"/>
      <c r="O275" s="308"/>
      <c r="P275" s="886"/>
      <c r="Q275" s="887"/>
    </row>
    <row r="276" spans="1:17">
      <c r="A276" s="880"/>
      <c r="B276" s="881"/>
      <c r="C276" s="882"/>
      <c r="D276" s="882"/>
      <c r="E276" s="882"/>
      <c r="F276" s="882"/>
      <c r="G276" s="882"/>
      <c r="H276" s="882"/>
      <c r="I276" s="882"/>
      <c r="J276" s="883"/>
      <c r="K276" s="278"/>
      <c r="L276" s="884"/>
      <c r="M276" s="308"/>
      <c r="N276" s="308"/>
      <c r="O276" s="308"/>
      <c r="P276" s="886"/>
      <c r="Q276" s="887"/>
    </row>
    <row r="277" spans="1:17">
      <c r="A277" s="880"/>
      <c r="B277" s="881"/>
      <c r="C277" s="882"/>
      <c r="D277" s="882"/>
      <c r="E277" s="882"/>
      <c r="F277" s="882"/>
      <c r="G277" s="882"/>
      <c r="H277" s="882"/>
      <c r="I277" s="882"/>
      <c r="J277" s="883"/>
      <c r="K277" s="278"/>
      <c r="L277" s="884"/>
      <c r="M277" s="308"/>
      <c r="N277" s="308"/>
      <c r="O277" s="308"/>
      <c r="P277" s="886"/>
      <c r="Q277" s="887"/>
    </row>
    <row r="278" spans="1:17">
      <c r="A278" s="880"/>
      <c r="B278" s="881"/>
      <c r="C278" s="882"/>
      <c r="D278" s="882"/>
      <c r="E278" s="882"/>
      <c r="F278" s="882"/>
      <c r="G278" s="882"/>
      <c r="H278" s="882"/>
      <c r="I278" s="882"/>
      <c r="J278" s="883"/>
      <c r="K278" s="278"/>
      <c r="L278" s="884"/>
      <c r="M278" s="308"/>
      <c r="N278" s="308"/>
      <c r="O278" s="308"/>
      <c r="P278" s="886"/>
      <c r="Q278" s="887"/>
    </row>
    <row r="279" spans="1:17">
      <c r="A279" s="880"/>
      <c r="B279" s="881"/>
      <c r="C279" s="882"/>
      <c r="D279" s="882"/>
      <c r="E279" s="882"/>
      <c r="F279" s="882"/>
      <c r="G279" s="882"/>
      <c r="H279" s="882"/>
      <c r="I279" s="882"/>
      <c r="J279" s="883"/>
      <c r="K279" s="278"/>
      <c r="L279" s="884"/>
      <c r="M279" s="308"/>
      <c r="N279" s="308"/>
      <c r="O279" s="308"/>
      <c r="P279" s="886"/>
      <c r="Q279" s="887"/>
    </row>
    <row r="280" spans="1:17">
      <c r="A280" s="880"/>
      <c r="B280" s="881"/>
      <c r="C280" s="882"/>
      <c r="D280" s="882"/>
      <c r="E280" s="882"/>
      <c r="F280" s="882"/>
      <c r="G280" s="882"/>
      <c r="H280" s="882"/>
      <c r="I280" s="882"/>
      <c r="J280" s="883"/>
      <c r="K280" s="278"/>
      <c r="L280" s="884"/>
      <c r="M280" s="308"/>
      <c r="N280" s="308"/>
      <c r="O280" s="308"/>
      <c r="P280" s="886"/>
      <c r="Q280" s="887"/>
    </row>
    <row r="281" spans="1:17">
      <c r="A281" s="880"/>
      <c r="B281" s="881"/>
      <c r="C281" s="882"/>
      <c r="D281" s="882"/>
      <c r="E281" s="882"/>
      <c r="F281" s="882"/>
      <c r="G281" s="882"/>
      <c r="H281" s="882"/>
      <c r="I281" s="882"/>
      <c r="J281" s="883"/>
      <c r="K281" s="278"/>
      <c r="L281" s="884"/>
      <c r="M281" s="308"/>
      <c r="N281" s="308"/>
      <c r="O281" s="308"/>
      <c r="P281" s="886"/>
      <c r="Q281" s="887"/>
    </row>
    <row r="282" spans="1:17">
      <c r="A282" s="880"/>
      <c r="B282" s="881"/>
      <c r="C282" s="882"/>
      <c r="D282" s="882"/>
      <c r="E282" s="882"/>
      <c r="F282" s="882"/>
      <c r="G282" s="882"/>
      <c r="H282" s="882"/>
      <c r="I282" s="882"/>
      <c r="J282" s="883"/>
      <c r="K282" s="278"/>
      <c r="L282" s="884"/>
      <c r="M282" s="308"/>
      <c r="N282" s="308"/>
      <c r="O282" s="308"/>
      <c r="P282" s="886"/>
      <c r="Q282" s="887"/>
    </row>
    <row r="283" spans="1:17">
      <c r="A283" s="880"/>
      <c r="B283" s="881"/>
      <c r="C283" s="882"/>
      <c r="D283" s="882"/>
      <c r="E283" s="882"/>
      <c r="F283" s="882"/>
      <c r="G283" s="882"/>
      <c r="H283" s="882"/>
      <c r="I283" s="882"/>
      <c r="J283" s="883"/>
      <c r="K283" s="278"/>
      <c r="L283" s="884"/>
      <c r="M283" s="308"/>
      <c r="N283" s="308"/>
      <c r="O283" s="308"/>
      <c r="P283" s="886"/>
      <c r="Q283" s="887"/>
    </row>
    <row r="284" spans="1:17">
      <c r="A284" s="880"/>
      <c r="B284" s="881"/>
      <c r="C284" s="882"/>
      <c r="D284" s="882"/>
      <c r="E284" s="882"/>
      <c r="F284" s="882"/>
      <c r="G284" s="882"/>
      <c r="H284" s="882"/>
      <c r="I284" s="882"/>
      <c r="J284" s="883"/>
      <c r="K284" s="278"/>
      <c r="L284" s="884"/>
      <c r="M284" s="308"/>
      <c r="N284" s="308"/>
      <c r="O284" s="308"/>
      <c r="P284" s="886"/>
      <c r="Q284" s="887"/>
    </row>
    <row r="285" spans="1:17">
      <c r="A285" s="880"/>
      <c r="B285" s="881"/>
      <c r="C285" s="882"/>
      <c r="D285" s="882"/>
      <c r="E285" s="882"/>
      <c r="F285" s="882"/>
      <c r="G285" s="882"/>
      <c r="H285" s="882"/>
      <c r="I285" s="882"/>
      <c r="J285" s="883"/>
      <c r="K285" s="278"/>
      <c r="L285" s="884"/>
      <c r="M285" s="308"/>
      <c r="N285" s="308"/>
      <c r="O285" s="308"/>
      <c r="P285" s="886"/>
      <c r="Q285" s="887"/>
    </row>
    <row r="286" spans="1:17">
      <c r="A286" s="880"/>
      <c r="B286" s="881"/>
      <c r="C286" s="882"/>
      <c r="D286" s="882"/>
      <c r="E286" s="882"/>
      <c r="F286" s="882"/>
      <c r="G286" s="882"/>
      <c r="H286" s="882"/>
      <c r="I286" s="882"/>
      <c r="J286" s="883"/>
      <c r="K286" s="278"/>
      <c r="L286" s="884"/>
      <c r="M286" s="308"/>
      <c r="N286" s="308"/>
      <c r="O286" s="308"/>
      <c r="P286" s="886"/>
      <c r="Q286" s="887"/>
    </row>
    <row r="287" spans="1:17">
      <c r="A287" s="880"/>
      <c r="B287" s="881"/>
      <c r="C287" s="882"/>
      <c r="D287" s="882"/>
      <c r="E287" s="882"/>
      <c r="F287" s="882"/>
      <c r="G287" s="882"/>
      <c r="H287" s="882"/>
      <c r="I287" s="882"/>
      <c r="J287" s="883"/>
      <c r="K287" s="278"/>
      <c r="L287" s="884"/>
      <c r="M287" s="308"/>
      <c r="N287" s="308"/>
      <c r="O287" s="308"/>
      <c r="P287" s="886"/>
      <c r="Q287" s="887"/>
    </row>
    <row r="288" spans="1:17">
      <c r="A288" s="880"/>
      <c r="B288" s="881"/>
      <c r="C288" s="882"/>
      <c r="D288" s="882"/>
      <c r="E288" s="882"/>
      <c r="F288" s="882"/>
      <c r="G288" s="882"/>
      <c r="H288" s="882"/>
      <c r="I288" s="882"/>
      <c r="J288" s="883"/>
      <c r="K288" s="278"/>
      <c r="L288" s="884"/>
      <c r="M288" s="308"/>
      <c r="N288" s="308"/>
      <c r="O288" s="308"/>
      <c r="P288" s="886"/>
      <c r="Q288" s="887"/>
    </row>
    <row r="289" spans="1:17">
      <c r="A289" s="880"/>
      <c r="B289" s="881"/>
      <c r="C289" s="882"/>
      <c r="D289" s="882"/>
      <c r="E289" s="882"/>
      <c r="F289" s="882"/>
      <c r="G289" s="882"/>
      <c r="H289" s="882"/>
      <c r="I289" s="882"/>
      <c r="J289" s="883"/>
      <c r="K289" s="278"/>
      <c r="L289" s="884"/>
      <c r="M289" s="308"/>
      <c r="N289" s="308"/>
      <c r="O289" s="308"/>
      <c r="P289" s="886"/>
      <c r="Q289" s="887"/>
    </row>
    <row r="290" spans="1:17">
      <c r="A290" s="880"/>
      <c r="B290" s="881"/>
      <c r="C290" s="882"/>
      <c r="D290" s="882"/>
      <c r="E290" s="882"/>
      <c r="F290" s="882"/>
      <c r="G290" s="882"/>
      <c r="H290" s="882"/>
      <c r="I290" s="882"/>
      <c r="J290" s="883"/>
      <c r="K290" s="278"/>
      <c r="L290" s="884"/>
      <c r="M290" s="308"/>
      <c r="N290" s="308"/>
      <c r="O290" s="308"/>
      <c r="P290" s="886"/>
      <c r="Q290" s="887"/>
    </row>
    <row r="291" spans="1:17">
      <c r="A291" s="880"/>
      <c r="B291" s="881"/>
      <c r="C291" s="882"/>
      <c r="D291" s="882"/>
      <c r="E291" s="882"/>
      <c r="F291" s="882"/>
      <c r="G291" s="882"/>
      <c r="H291" s="882"/>
      <c r="I291" s="882"/>
      <c r="J291" s="883"/>
      <c r="K291" s="278"/>
      <c r="L291" s="884"/>
      <c r="M291" s="308"/>
      <c r="N291" s="308"/>
      <c r="O291" s="308"/>
      <c r="P291" s="886"/>
      <c r="Q291" s="887"/>
    </row>
    <row r="292" spans="1:17">
      <c r="A292" s="880"/>
      <c r="B292" s="881"/>
      <c r="C292" s="882"/>
      <c r="D292" s="882"/>
      <c r="E292" s="882"/>
      <c r="F292" s="882"/>
      <c r="G292" s="882"/>
      <c r="H292" s="882"/>
      <c r="I292" s="882"/>
      <c r="J292" s="883"/>
      <c r="K292" s="278"/>
      <c r="L292" s="884"/>
      <c r="M292" s="308"/>
      <c r="N292" s="308"/>
      <c r="O292" s="308"/>
      <c r="P292" s="886"/>
      <c r="Q292" s="887"/>
    </row>
    <row r="293" spans="1:17">
      <c r="A293" s="880"/>
      <c r="B293" s="881"/>
      <c r="C293" s="882"/>
      <c r="D293" s="882"/>
      <c r="E293" s="882"/>
      <c r="F293" s="882"/>
      <c r="G293" s="882"/>
      <c r="H293" s="882"/>
      <c r="I293" s="882"/>
      <c r="J293" s="883"/>
      <c r="K293" s="278"/>
      <c r="L293" s="884"/>
      <c r="M293" s="308"/>
      <c r="N293" s="308"/>
      <c r="O293" s="308"/>
      <c r="P293" s="886"/>
      <c r="Q293" s="887"/>
    </row>
    <row r="294" spans="1:17">
      <c r="A294" s="880"/>
      <c r="B294" s="881"/>
      <c r="C294" s="882"/>
      <c r="D294" s="882"/>
      <c r="E294" s="882"/>
      <c r="F294" s="882"/>
      <c r="G294" s="882"/>
      <c r="H294" s="882"/>
      <c r="I294" s="882"/>
      <c r="J294" s="883"/>
      <c r="K294" s="278"/>
      <c r="L294" s="884"/>
      <c r="M294" s="308"/>
      <c r="N294" s="308"/>
      <c r="O294" s="308"/>
      <c r="P294" s="886"/>
      <c r="Q294" s="887"/>
    </row>
    <row r="295" spans="1:17">
      <c r="A295" s="880"/>
      <c r="B295" s="881"/>
      <c r="C295" s="882"/>
      <c r="D295" s="882"/>
      <c r="E295" s="882"/>
      <c r="F295" s="882"/>
      <c r="G295" s="882"/>
      <c r="H295" s="882"/>
      <c r="I295" s="882"/>
      <c r="J295" s="883"/>
      <c r="K295" s="278"/>
      <c r="L295" s="884"/>
      <c r="M295" s="308"/>
      <c r="N295" s="308"/>
      <c r="O295" s="308"/>
      <c r="P295" s="886"/>
      <c r="Q295" s="887"/>
    </row>
    <row r="296" spans="1:17">
      <c r="A296" s="880"/>
      <c r="B296" s="881"/>
      <c r="C296" s="882"/>
      <c r="D296" s="882"/>
      <c r="E296" s="882"/>
      <c r="F296" s="882"/>
      <c r="G296" s="882"/>
      <c r="H296" s="882"/>
      <c r="I296" s="882"/>
      <c r="J296" s="883"/>
      <c r="K296" s="278"/>
      <c r="L296" s="884"/>
      <c r="M296" s="308"/>
      <c r="N296" s="308"/>
      <c r="O296" s="308"/>
      <c r="P296" s="886"/>
      <c r="Q296" s="887"/>
    </row>
    <row r="297" spans="1:17">
      <c r="A297" s="880"/>
      <c r="B297" s="881"/>
      <c r="C297" s="882"/>
      <c r="D297" s="882"/>
      <c r="E297" s="882"/>
      <c r="F297" s="882"/>
      <c r="G297" s="882"/>
      <c r="H297" s="882"/>
      <c r="I297" s="882"/>
      <c r="J297" s="883"/>
      <c r="K297" s="278"/>
      <c r="L297" s="884"/>
      <c r="M297" s="308"/>
      <c r="N297" s="308"/>
      <c r="O297" s="308"/>
      <c r="P297" s="886"/>
      <c r="Q297" s="887"/>
    </row>
    <row r="298" spans="1:17">
      <c r="A298" s="880"/>
      <c r="B298" s="881"/>
      <c r="C298" s="882"/>
      <c r="D298" s="882"/>
      <c r="E298" s="882"/>
      <c r="F298" s="882"/>
      <c r="G298" s="882"/>
      <c r="H298" s="882"/>
      <c r="I298" s="882"/>
      <c r="J298" s="883"/>
      <c r="K298" s="278"/>
      <c r="L298" s="884"/>
      <c r="M298" s="893"/>
      <c r="N298" s="893"/>
      <c r="O298" s="893"/>
      <c r="P298" s="886"/>
      <c r="Q298" s="887"/>
    </row>
    <row r="299" spans="1:17">
      <c r="A299" s="880"/>
      <c r="B299" s="881"/>
      <c r="C299" s="882"/>
      <c r="D299" s="882"/>
      <c r="E299" s="882"/>
      <c r="F299" s="882"/>
      <c r="G299" s="882"/>
      <c r="H299" s="882"/>
      <c r="I299" s="882"/>
      <c r="J299" s="883"/>
      <c r="K299" s="278"/>
      <c r="L299" s="884"/>
      <c r="M299" s="893"/>
      <c r="N299" s="893"/>
      <c r="O299" s="893"/>
      <c r="P299" s="886"/>
      <c r="Q299" s="887"/>
    </row>
    <row r="300" spans="1:17">
      <c r="A300" s="880"/>
      <c r="B300" s="881"/>
      <c r="C300" s="882"/>
      <c r="D300" s="882"/>
      <c r="E300" s="882"/>
      <c r="F300" s="882"/>
      <c r="G300" s="882"/>
      <c r="H300" s="882"/>
      <c r="I300" s="882"/>
      <c r="J300" s="883"/>
      <c r="K300" s="278"/>
      <c r="L300" s="884"/>
      <c r="M300" s="893"/>
      <c r="N300" s="893"/>
      <c r="O300" s="893"/>
      <c r="P300" s="886"/>
      <c r="Q300" s="887"/>
    </row>
    <row r="301" spans="1:17">
      <c r="A301" s="880"/>
      <c r="B301" s="881"/>
      <c r="C301" s="882"/>
      <c r="D301" s="882"/>
      <c r="E301" s="882"/>
      <c r="F301" s="882"/>
      <c r="G301" s="882"/>
      <c r="H301" s="882"/>
      <c r="I301" s="882"/>
      <c r="J301" s="883"/>
      <c r="K301" s="278"/>
      <c r="L301" s="884"/>
      <c r="M301" s="308"/>
      <c r="N301" s="308"/>
      <c r="O301" s="308"/>
      <c r="P301" s="886"/>
      <c r="Q301" s="887"/>
    </row>
    <row r="302" spans="1:17">
      <c r="A302" s="880"/>
      <c r="B302" s="881"/>
      <c r="C302" s="882"/>
      <c r="D302" s="882"/>
      <c r="E302" s="882"/>
      <c r="F302" s="882"/>
      <c r="G302" s="882"/>
      <c r="H302" s="882"/>
      <c r="I302" s="882"/>
      <c r="J302" s="883"/>
      <c r="K302" s="278"/>
      <c r="L302" s="884"/>
      <c r="M302" s="308"/>
      <c r="N302" s="308"/>
      <c r="O302" s="308"/>
      <c r="P302" s="886"/>
      <c r="Q302" s="887"/>
    </row>
    <row r="303" spans="1:17">
      <c r="A303" s="880"/>
      <c r="B303" s="881"/>
      <c r="C303" s="882"/>
      <c r="D303" s="882"/>
      <c r="E303" s="882"/>
      <c r="F303" s="882"/>
      <c r="G303" s="882"/>
      <c r="H303" s="882"/>
      <c r="I303" s="882"/>
      <c r="J303" s="883"/>
      <c r="K303" s="278"/>
      <c r="L303" s="884"/>
      <c r="M303" s="308"/>
      <c r="N303" s="308"/>
      <c r="O303" s="308"/>
      <c r="P303" s="886"/>
      <c r="Q303" s="887"/>
    </row>
    <row r="304" spans="1:17">
      <c r="A304" s="880"/>
      <c r="B304" s="881"/>
      <c r="C304" s="882"/>
      <c r="D304" s="882"/>
      <c r="E304" s="882"/>
      <c r="F304" s="882"/>
      <c r="G304" s="882"/>
      <c r="H304" s="882"/>
      <c r="I304" s="882"/>
      <c r="J304" s="883"/>
      <c r="K304" s="278"/>
      <c r="L304" s="884"/>
      <c r="M304" s="308"/>
      <c r="N304" s="308"/>
      <c r="O304" s="308"/>
      <c r="P304" s="886"/>
      <c r="Q304" s="887"/>
    </row>
    <row r="305" spans="1:17">
      <c r="A305" s="880"/>
      <c r="B305" s="881"/>
      <c r="C305" s="882"/>
      <c r="D305" s="882"/>
      <c r="E305" s="882"/>
      <c r="F305" s="882"/>
      <c r="G305" s="882"/>
      <c r="H305" s="882"/>
      <c r="I305" s="882"/>
      <c r="J305" s="883"/>
      <c r="K305" s="278"/>
      <c r="L305" s="884"/>
      <c r="M305" s="308"/>
      <c r="N305" s="308"/>
      <c r="O305" s="308"/>
      <c r="P305" s="886"/>
      <c r="Q305" s="887"/>
    </row>
    <row r="306" spans="1:17">
      <c r="A306" s="880"/>
      <c r="B306" s="881"/>
      <c r="C306" s="882"/>
      <c r="D306" s="882"/>
      <c r="E306" s="882"/>
      <c r="F306" s="882"/>
      <c r="G306" s="882"/>
      <c r="H306" s="882"/>
      <c r="I306" s="882"/>
      <c r="J306" s="883"/>
      <c r="K306" s="278"/>
      <c r="L306" s="884"/>
      <c r="M306" s="308"/>
      <c r="N306" s="308"/>
      <c r="O306" s="308"/>
      <c r="P306" s="886"/>
      <c r="Q306" s="887"/>
    </row>
    <row r="307" spans="1:17">
      <c r="A307" s="880"/>
      <c r="B307" s="881"/>
      <c r="C307" s="882"/>
      <c r="D307" s="882"/>
      <c r="E307" s="882"/>
      <c r="F307" s="882"/>
      <c r="G307" s="882"/>
      <c r="H307" s="882"/>
      <c r="I307" s="882"/>
      <c r="J307" s="883"/>
      <c r="K307" s="278"/>
      <c r="L307" s="884"/>
      <c r="M307" s="308"/>
      <c r="N307" s="308"/>
      <c r="O307" s="308"/>
      <c r="P307" s="886"/>
      <c r="Q307" s="887"/>
    </row>
    <row r="308" spans="1:17">
      <c r="A308" s="880"/>
      <c r="B308" s="881"/>
      <c r="C308" s="882"/>
      <c r="D308" s="882"/>
      <c r="E308" s="882"/>
      <c r="F308" s="882"/>
      <c r="G308" s="882"/>
      <c r="H308" s="882"/>
      <c r="I308" s="882"/>
      <c r="J308" s="883"/>
      <c r="K308" s="278"/>
      <c r="L308" s="884"/>
      <c r="M308" s="308"/>
      <c r="N308" s="308"/>
      <c r="O308" s="308"/>
      <c r="P308" s="886"/>
      <c r="Q308" s="887"/>
    </row>
    <row r="309" spans="1:17">
      <c r="A309" s="880"/>
      <c r="B309" s="881"/>
      <c r="C309" s="882"/>
      <c r="D309" s="882"/>
      <c r="E309" s="882"/>
      <c r="F309" s="882"/>
      <c r="G309" s="882"/>
      <c r="H309" s="882"/>
      <c r="I309" s="882"/>
      <c r="J309" s="883"/>
      <c r="K309" s="278"/>
      <c r="L309" s="884"/>
      <c r="M309" s="308"/>
      <c r="N309" s="308"/>
      <c r="O309" s="308"/>
      <c r="P309" s="886"/>
      <c r="Q309" s="887"/>
    </row>
    <row r="310" spans="1:17">
      <c r="A310" s="880"/>
      <c r="B310" s="881"/>
      <c r="C310" s="882"/>
      <c r="D310" s="882"/>
      <c r="E310" s="882"/>
      <c r="F310" s="882"/>
      <c r="G310" s="882"/>
      <c r="H310" s="882"/>
      <c r="I310" s="882"/>
      <c r="J310" s="883"/>
      <c r="K310" s="278"/>
      <c r="L310" s="884"/>
      <c r="M310" s="308"/>
      <c r="N310" s="308"/>
      <c r="O310" s="308"/>
      <c r="P310" s="886"/>
      <c r="Q310" s="887"/>
    </row>
    <row r="311" spans="1:17">
      <c r="A311" s="880"/>
      <c r="B311" s="881"/>
      <c r="C311" s="882"/>
      <c r="D311" s="882"/>
      <c r="E311" s="882"/>
      <c r="F311" s="882"/>
      <c r="G311" s="882"/>
      <c r="H311" s="882"/>
      <c r="I311" s="882"/>
      <c r="J311" s="883"/>
      <c r="K311" s="278"/>
      <c r="L311" s="884"/>
      <c r="M311" s="308"/>
      <c r="N311" s="308"/>
      <c r="O311" s="308"/>
      <c r="P311" s="886"/>
      <c r="Q311" s="887"/>
    </row>
    <row r="312" spans="1:17">
      <c r="A312" s="880"/>
      <c r="B312" s="881"/>
      <c r="C312" s="882"/>
      <c r="D312" s="882"/>
      <c r="E312" s="882"/>
      <c r="F312" s="882"/>
      <c r="G312" s="882"/>
      <c r="H312" s="882"/>
      <c r="I312" s="882"/>
      <c r="J312" s="883"/>
      <c r="K312" s="278"/>
      <c r="L312" s="884"/>
      <c r="M312" s="308"/>
      <c r="N312" s="308"/>
      <c r="O312" s="308"/>
      <c r="P312" s="886"/>
      <c r="Q312" s="887"/>
    </row>
    <row r="313" spans="1:17">
      <c r="A313" s="880"/>
      <c r="B313" s="881"/>
      <c r="C313" s="882"/>
      <c r="D313" s="882"/>
      <c r="E313" s="882"/>
      <c r="F313" s="882"/>
      <c r="G313" s="882"/>
      <c r="H313" s="882"/>
      <c r="I313" s="882"/>
      <c r="J313" s="883"/>
      <c r="K313" s="278"/>
      <c r="L313" s="884"/>
      <c r="M313" s="308"/>
      <c r="N313" s="308"/>
      <c r="O313" s="308"/>
      <c r="P313" s="886"/>
      <c r="Q313" s="887"/>
    </row>
    <row r="314" spans="1:17">
      <c r="A314" s="880"/>
      <c r="B314" s="881"/>
      <c r="C314" s="882"/>
      <c r="D314" s="882"/>
      <c r="E314" s="882"/>
      <c r="F314" s="882"/>
      <c r="G314" s="882"/>
      <c r="H314" s="882"/>
      <c r="I314" s="882"/>
      <c r="J314" s="883"/>
      <c r="K314" s="278"/>
      <c r="L314" s="884"/>
      <c r="M314" s="308"/>
      <c r="N314" s="308"/>
      <c r="O314" s="308"/>
      <c r="P314" s="886"/>
      <c r="Q314" s="887"/>
    </row>
    <row r="315" spans="1:17">
      <c r="A315" s="880"/>
      <c r="B315" s="881"/>
      <c r="C315" s="882"/>
      <c r="D315" s="882"/>
      <c r="E315" s="882"/>
      <c r="F315" s="882"/>
      <c r="G315" s="882"/>
      <c r="H315" s="882"/>
      <c r="I315" s="882"/>
      <c r="J315" s="883"/>
      <c r="K315" s="278"/>
      <c r="L315" s="884"/>
      <c r="M315" s="308"/>
      <c r="N315" s="308"/>
      <c r="O315" s="308"/>
      <c r="P315" s="886"/>
      <c r="Q315" s="887"/>
    </row>
    <row r="316" spans="1:17">
      <c r="A316" s="880"/>
      <c r="B316" s="881"/>
      <c r="C316" s="882"/>
      <c r="D316" s="882"/>
      <c r="E316" s="882"/>
      <c r="F316" s="882"/>
      <c r="G316" s="882"/>
      <c r="H316" s="882"/>
      <c r="I316" s="882"/>
      <c r="J316" s="883"/>
      <c r="K316" s="278"/>
      <c r="L316" s="884"/>
      <c r="M316" s="308"/>
      <c r="N316" s="308"/>
      <c r="O316" s="308"/>
      <c r="P316" s="886"/>
      <c r="Q316" s="887"/>
    </row>
    <row r="317" spans="1:17">
      <c r="A317" s="880"/>
      <c r="B317" s="881"/>
      <c r="C317" s="882"/>
      <c r="D317" s="882"/>
      <c r="E317" s="882"/>
      <c r="F317" s="882"/>
      <c r="G317" s="882"/>
      <c r="H317" s="882"/>
      <c r="I317" s="882"/>
      <c r="J317" s="883"/>
      <c r="K317" s="278"/>
      <c r="L317" s="884"/>
      <c r="M317" s="308"/>
      <c r="N317" s="308"/>
      <c r="O317" s="308"/>
      <c r="P317" s="886"/>
      <c r="Q317" s="887"/>
    </row>
    <row r="318" spans="1:17">
      <c r="A318" s="880"/>
      <c r="B318" s="881"/>
      <c r="C318" s="882"/>
      <c r="D318" s="882"/>
      <c r="E318" s="882"/>
      <c r="F318" s="882"/>
      <c r="G318" s="882"/>
      <c r="H318" s="882"/>
      <c r="I318" s="882"/>
      <c r="J318" s="883"/>
      <c r="K318" s="278"/>
      <c r="L318" s="884"/>
      <c r="M318" s="308"/>
      <c r="N318" s="308"/>
      <c r="O318" s="308"/>
      <c r="P318" s="886"/>
      <c r="Q318" s="887"/>
    </row>
    <row r="319" spans="1:17">
      <c r="A319" s="880"/>
      <c r="B319" s="881"/>
      <c r="C319" s="882"/>
      <c r="D319" s="882"/>
      <c r="E319" s="882"/>
      <c r="F319" s="882"/>
      <c r="G319" s="882"/>
      <c r="H319" s="882"/>
      <c r="I319" s="882"/>
      <c r="J319" s="883"/>
      <c r="K319" s="278"/>
      <c r="L319" s="884"/>
      <c r="M319" s="308"/>
      <c r="N319" s="308"/>
      <c r="O319" s="308"/>
      <c r="P319" s="886"/>
      <c r="Q319" s="887"/>
    </row>
    <row r="320" spans="1:17">
      <c r="A320" s="880"/>
      <c r="B320" s="881"/>
      <c r="C320" s="882"/>
      <c r="D320" s="882"/>
      <c r="E320" s="882"/>
      <c r="F320" s="882"/>
      <c r="G320" s="882"/>
      <c r="H320" s="882"/>
      <c r="I320" s="882"/>
      <c r="J320" s="883"/>
      <c r="K320" s="278"/>
      <c r="L320" s="884"/>
      <c r="M320" s="308"/>
      <c r="N320" s="308"/>
      <c r="O320" s="308"/>
      <c r="P320" s="886"/>
      <c r="Q320" s="887"/>
    </row>
    <row r="321" spans="1:17">
      <c r="A321" s="880"/>
      <c r="B321" s="881"/>
      <c r="C321" s="882"/>
      <c r="D321" s="882"/>
      <c r="E321" s="882"/>
      <c r="F321" s="882"/>
      <c r="G321" s="882"/>
      <c r="H321" s="882"/>
      <c r="I321" s="882"/>
      <c r="J321" s="883"/>
      <c r="K321" s="278"/>
      <c r="L321" s="884"/>
      <c r="M321" s="308"/>
      <c r="N321" s="308"/>
      <c r="O321" s="308"/>
      <c r="P321" s="886"/>
      <c r="Q321" s="887"/>
    </row>
    <row r="322" spans="1:17">
      <c r="A322" s="880"/>
      <c r="B322" s="881"/>
      <c r="C322" s="882"/>
      <c r="D322" s="882"/>
      <c r="E322" s="882"/>
      <c r="F322" s="882"/>
      <c r="G322" s="882"/>
      <c r="H322" s="882"/>
      <c r="I322" s="882"/>
      <c r="J322" s="883"/>
      <c r="K322" s="278"/>
      <c r="L322" s="884"/>
      <c r="M322" s="308"/>
      <c r="N322" s="308"/>
      <c r="O322" s="308"/>
      <c r="P322" s="886"/>
      <c r="Q322" s="887"/>
    </row>
    <row r="323" spans="1:17">
      <c r="A323" s="880"/>
      <c r="B323" s="881"/>
      <c r="C323" s="882"/>
      <c r="D323" s="882"/>
      <c r="E323" s="882"/>
      <c r="F323" s="882"/>
      <c r="G323" s="882"/>
      <c r="H323" s="882"/>
      <c r="I323" s="882"/>
      <c r="J323" s="883"/>
      <c r="K323" s="278"/>
      <c r="L323" s="884"/>
      <c r="M323" s="308"/>
      <c r="N323" s="308"/>
      <c r="O323" s="308"/>
      <c r="P323" s="886"/>
      <c r="Q323" s="887"/>
    </row>
    <row r="324" spans="1:17">
      <c r="A324" s="880"/>
      <c r="B324" s="881"/>
      <c r="C324" s="882"/>
      <c r="D324" s="882"/>
      <c r="E324" s="882"/>
      <c r="F324" s="882"/>
      <c r="G324" s="882"/>
      <c r="H324" s="882"/>
      <c r="I324" s="882"/>
      <c r="J324" s="883"/>
      <c r="K324" s="278"/>
      <c r="L324" s="884"/>
      <c r="M324" s="308"/>
      <c r="N324" s="308"/>
      <c r="O324" s="308"/>
      <c r="P324" s="886"/>
      <c r="Q324" s="887"/>
    </row>
    <row r="325" spans="1:17">
      <c r="A325" s="880"/>
      <c r="B325" s="881"/>
      <c r="C325" s="882"/>
      <c r="D325" s="882"/>
      <c r="E325" s="882"/>
      <c r="F325" s="882"/>
      <c r="G325" s="882"/>
      <c r="H325" s="882"/>
      <c r="I325" s="882"/>
      <c r="J325" s="883"/>
      <c r="K325" s="278"/>
      <c r="L325" s="884"/>
      <c r="M325" s="308"/>
      <c r="N325" s="308"/>
      <c r="O325" s="308"/>
      <c r="P325" s="886"/>
      <c r="Q325" s="887"/>
    </row>
    <row r="326" spans="1:17">
      <c r="A326" s="880"/>
      <c r="B326" s="881"/>
      <c r="C326" s="882"/>
      <c r="D326" s="882"/>
      <c r="E326" s="882"/>
      <c r="F326" s="882"/>
      <c r="G326" s="882"/>
      <c r="H326" s="882"/>
      <c r="I326" s="882"/>
      <c r="J326" s="883"/>
      <c r="K326" s="278"/>
      <c r="L326" s="884"/>
      <c r="M326" s="308"/>
      <c r="N326" s="308"/>
      <c r="O326" s="308"/>
      <c r="P326" s="886"/>
      <c r="Q326" s="887"/>
    </row>
    <row r="327" spans="1:17">
      <c r="A327" s="880"/>
      <c r="B327" s="881"/>
      <c r="C327" s="882"/>
      <c r="D327" s="882"/>
      <c r="E327" s="882"/>
      <c r="F327" s="882"/>
      <c r="G327" s="882"/>
      <c r="H327" s="882"/>
      <c r="I327" s="882"/>
      <c r="J327" s="883"/>
      <c r="K327" s="278"/>
      <c r="L327" s="884"/>
      <c r="M327" s="308"/>
      <c r="N327" s="308"/>
      <c r="O327" s="308"/>
      <c r="P327" s="886"/>
      <c r="Q327" s="887"/>
    </row>
    <row r="328" spans="1:17">
      <c r="A328" s="880"/>
      <c r="B328" s="881"/>
      <c r="C328" s="882"/>
      <c r="D328" s="882"/>
      <c r="E328" s="882"/>
      <c r="F328" s="882"/>
      <c r="G328" s="882"/>
      <c r="H328" s="882"/>
      <c r="I328" s="882"/>
      <c r="J328" s="883"/>
      <c r="K328" s="278"/>
      <c r="L328" s="884"/>
      <c r="M328" s="308"/>
      <c r="N328" s="308"/>
      <c r="O328" s="308"/>
      <c r="P328" s="886"/>
      <c r="Q328" s="887"/>
    </row>
    <row r="329" spans="1:17">
      <c r="A329" s="880"/>
      <c r="B329" s="881"/>
      <c r="C329" s="882"/>
      <c r="D329" s="882"/>
      <c r="E329" s="882"/>
      <c r="F329" s="882"/>
      <c r="G329" s="882"/>
      <c r="H329" s="882"/>
      <c r="I329" s="882"/>
      <c r="J329" s="883"/>
      <c r="K329" s="278"/>
      <c r="L329" s="884"/>
      <c r="M329" s="308"/>
      <c r="N329" s="308"/>
      <c r="O329" s="308"/>
      <c r="P329" s="886"/>
      <c r="Q329" s="887"/>
    </row>
    <row r="330" spans="1:17">
      <c r="A330" s="880"/>
      <c r="B330" s="881"/>
      <c r="C330" s="882"/>
      <c r="D330" s="882"/>
      <c r="E330" s="882"/>
      <c r="F330" s="882"/>
      <c r="G330" s="882"/>
      <c r="H330" s="882"/>
      <c r="I330" s="882"/>
      <c r="J330" s="883"/>
      <c r="K330" s="278"/>
      <c r="L330" s="884"/>
      <c r="M330" s="308"/>
      <c r="N330" s="308"/>
      <c r="O330" s="308"/>
      <c r="P330" s="886"/>
      <c r="Q330" s="887"/>
    </row>
    <row r="331" spans="1:17">
      <c r="A331" s="880"/>
      <c r="B331" s="881"/>
      <c r="C331" s="882"/>
      <c r="D331" s="882"/>
      <c r="E331" s="882"/>
      <c r="F331" s="882"/>
      <c r="G331" s="882"/>
      <c r="H331" s="882"/>
      <c r="I331" s="882"/>
      <c r="J331" s="883"/>
      <c r="K331" s="278"/>
      <c r="L331" s="884"/>
      <c r="M331" s="308"/>
      <c r="N331" s="308"/>
      <c r="O331" s="308"/>
      <c r="P331" s="886"/>
      <c r="Q331" s="887"/>
    </row>
    <row r="332" spans="1:17">
      <c r="A332" s="880"/>
      <c r="B332" s="881"/>
      <c r="C332" s="882"/>
      <c r="D332" s="882"/>
      <c r="E332" s="882"/>
      <c r="F332" s="882"/>
      <c r="G332" s="882"/>
      <c r="H332" s="882"/>
      <c r="I332" s="882"/>
      <c r="J332" s="883"/>
      <c r="K332" s="278"/>
      <c r="L332" s="884"/>
      <c r="M332" s="308"/>
      <c r="N332" s="308"/>
      <c r="O332" s="308"/>
      <c r="P332" s="886"/>
      <c r="Q332" s="887"/>
    </row>
    <row r="333" spans="1:17">
      <c r="A333" s="880"/>
      <c r="B333" s="881"/>
      <c r="C333" s="882"/>
      <c r="D333" s="882"/>
      <c r="E333" s="882"/>
      <c r="F333" s="882"/>
      <c r="G333" s="882"/>
      <c r="H333" s="882"/>
      <c r="I333" s="882"/>
      <c r="J333" s="883"/>
      <c r="K333" s="278"/>
      <c r="L333" s="884"/>
      <c r="M333" s="308"/>
      <c r="N333" s="308"/>
      <c r="O333" s="308"/>
      <c r="P333" s="886"/>
      <c r="Q333" s="887"/>
    </row>
    <row r="334" spans="1:17">
      <c r="A334" s="880"/>
      <c r="B334" s="881"/>
      <c r="C334" s="882"/>
      <c r="D334" s="882"/>
      <c r="E334" s="882"/>
      <c r="F334" s="882"/>
      <c r="G334" s="882"/>
      <c r="H334" s="882"/>
      <c r="I334" s="882"/>
      <c r="J334" s="883"/>
      <c r="K334" s="278"/>
      <c r="L334" s="884"/>
      <c r="M334" s="308"/>
      <c r="N334" s="308"/>
      <c r="O334" s="308"/>
      <c r="P334" s="886"/>
      <c r="Q334" s="887"/>
    </row>
    <row r="335" spans="1:17">
      <c r="A335" s="880"/>
      <c r="B335" s="881"/>
      <c r="C335" s="882"/>
      <c r="D335" s="882"/>
      <c r="E335" s="882"/>
      <c r="F335" s="882"/>
      <c r="G335" s="882"/>
      <c r="H335" s="882"/>
      <c r="I335" s="882"/>
      <c r="J335" s="883"/>
      <c r="K335" s="278"/>
      <c r="L335" s="884"/>
      <c r="M335" s="308"/>
      <c r="N335" s="308"/>
      <c r="O335" s="308"/>
      <c r="P335" s="886"/>
      <c r="Q335" s="887"/>
    </row>
    <row r="336" spans="1:17">
      <c r="A336" s="880"/>
      <c r="B336" s="881"/>
      <c r="C336" s="882"/>
      <c r="D336" s="882"/>
      <c r="E336" s="882"/>
      <c r="F336" s="882"/>
      <c r="G336" s="882"/>
      <c r="H336" s="882"/>
      <c r="I336" s="882"/>
      <c r="J336" s="883"/>
      <c r="K336" s="278"/>
      <c r="L336" s="884"/>
      <c r="M336" s="308"/>
      <c r="N336" s="308"/>
      <c r="O336" s="308"/>
      <c r="P336" s="886"/>
      <c r="Q336" s="887"/>
    </row>
    <row r="337" spans="1:17">
      <c r="A337" s="880"/>
      <c r="B337" s="881"/>
      <c r="C337" s="882"/>
      <c r="D337" s="882"/>
      <c r="E337" s="882"/>
      <c r="F337" s="882"/>
      <c r="G337" s="882"/>
      <c r="H337" s="882"/>
      <c r="I337" s="882"/>
      <c r="J337" s="883"/>
      <c r="K337" s="278"/>
      <c r="L337" s="884"/>
      <c r="M337" s="308"/>
      <c r="N337" s="308"/>
      <c r="O337" s="308"/>
      <c r="P337" s="886"/>
      <c r="Q337" s="887"/>
    </row>
    <row r="338" spans="1:17">
      <c r="A338" s="880"/>
      <c r="B338" s="881"/>
      <c r="C338" s="882"/>
      <c r="D338" s="882"/>
      <c r="E338" s="882"/>
      <c r="F338" s="882"/>
      <c r="G338" s="882"/>
      <c r="H338" s="882"/>
      <c r="I338" s="882"/>
      <c r="J338" s="883"/>
      <c r="K338" s="278"/>
      <c r="L338" s="884"/>
      <c r="M338" s="308"/>
      <c r="N338" s="308"/>
      <c r="O338" s="308"/>
      <c r="P338" s="886"/>
      <c r="Q338" s="887"/>
    </row>
    <row r="339" spans="1:17">
      <c r="A339" s="880"/>
      <c r="B339" s="881"/>
      <c r="C339" s="882"/>
      <c r="D339" s="882"/>
      <c r="E339" s="882"/>
      <c r="F339" s="882"/>
      <c r="G339" s="882"/>
      <c r="H339" s="882"/>
      <c r="I339" s="882"/>
      <c r="J339" s="883"/>
      <c r="K339" s="278"/>
      <c r="L339" s="884"/>
      <c r="M339" s="308"/>
      <c r="N339" s="308"/>
      <c r="O339" s="308"/>
      <c r="P339" s="886"/>
      <c r="Q339" s="887"/>
    </row>
    <row r="340" spans="1:17">
      <c r="A340" s="880"/>
      <c r="B340" s="881"/>
      <c r="C340" s="882"/>
      <c r="D340" s="882"/>
      <c r="E340" s="882"/>
      <c r="F340" s="882"/>
      <c r="G340" s="882"/>
      <c r="H340" s="882"/>
      <c r="I340" s="882"/>
      <c r="J340" s="883"/>
      <c r="K340" s="278"/>
      <c r="L340" s="884"/>
      <c r="M340" s="308"/>
      <c r="N340" s="308"/>
      <c r="O340" s="308"/>
      <c r="P340" s="886"/>
      <c r="Q340" s="887"/>
    </row>
    <row r="341" spans="1:17">
      <c r="A341" s="880"/>
      <c r="B341" s="881"/>
      <c r="C341" s="882"/>
      <c r="D341" s="882"/>
      <c r="E341" s="882"/>
      <c r="F341" s="882"/>
      <c r="G341" s="882"/>
      <c r="H341" s="882"/>
      <c r="I341" s="882"/>
      <c r="J341" s="883"/>
      <c r="K341" s="278"/>
      <c r="L341" s="884"/>
      <c r="M341" s="308"/>
      <c r="N341" s="308"/>
      <c r="O341" s="308"/>
      <c r="P341" s="886"/>
      <c r="Q341" s="887"/>
    </row>
    <row r="342" spans="1:17">
      <c r="A342" s="880"/>
      <c r="B342" s="881"/>
      <c r="C342" s="882"/>
      <c r="D342" s="882"/>
      <c r="E342" s="882"/>
      <c r="F342" s="882"/>
      <c r="G342" s="882"/>
      <c r="H342" s="882"/>
      <c r="I342" s="882"/>
      <c r="J342" s="883"/>
      <c r="K342" s="278"/>
      <c r="L342" s="884"/>
      <c r="M342" s="308"/>
      <c r="N342" s="308"/>
      <c r="O342" s="308"/>
      <c r="P342" s="886"/>
      <c r="Q342" s="887"/>
    </row>
    <row r="343" spans="1:17">
      <c r="A343" s="880"/>
      <c r="B343" s="881"/>
      <c r="C343" s="882"/>
      <c r="D343" s="882"/>
      <c r="E343" s="882"/>
      <c r="F343" s="882"/>
      <c r="G343" s="882"/>
      <c r="H343" s="882"/>
      <c r="I343" s="882"/>
      <c r="J343" s="883"/>
      <c r="K343" s="278"/>
      <c r="L343" s="884"/>
      <c r="M343" s="308"/>
      <c r="N343" s="308"/>
      <c r="O343" s="308"/>
      <c r="P343" s="886"/>
      <c r="Q343" s="887"/>
    </row>
    <row r="344" spans="1:17">
      <c r="A344" s="880"/>
      <c r="B344" s="881"/>
      <c r="C344" s="882"/>
      <c r="D344" s="882"/>
      <c r="E344" s="882"/>
      <c r="F344" s="882"/>
      <c r="G344" s="882"/>
      <c r="H344" s="882"/>
      <c r="I344" s="882"/>
      <c r="J344" s="883"/>
      <c r="K344" s="278"/>
      <c r="L344" s="884"/>
      <c r="M344" s="308"/>
      <c r="N344" s="308"/>
      <c r="O344" s="308"/>
      <c r="P344" s="886"/>
      <c r="Q344" s="887"/>
    </row>
    <row r="345" spans="1:17">
      <c r="A345" s="880"/>
      <c r="B345" s="881"/>
      <c r="C345" s="882"/>
      <c r="D345" s="882"/>
      <c r="E345" s="882"/>
      <c r="F345" s="882"/>
      <c r="G345" s="882"/>
      <c r="H345" s="882"/>
      <c r="I345" s="882"/>
      <c r="J345" s="883"/>
      <c r="K345" s="278"/>
      <c r="L345" s="884"/>
      <c r="M345" s="308"/>
      <c r="N345" s="308"/>
      <c r="O345" s="308"/>
      <c r="P345" s="886"/>
      <c r="Q345" s="887"/>
    </row>
    <row r="346" spans="1:17">
      <c r="A346" s="880"/>
      <c r="B346" s="881"/>
      <c r="C346" s="882"/>
      <c r="D346" s="882"/>
      <c r="E346" s="882"/>
      <c r="F346" s="882"/>
      <c r="G346" s="882"/>
      <c r="H346" s="882"/>
      <c r="I346" s="882"/>
      <c r="J346" s="883"/>
      <c r="K346" s="278"/>
      <c r="L346" s="884"/>
      <c r="M346" s="308"/>
      <c r="N346" s="308"/>
      <c r="O346" s="308"/>
      <c r="P346" s="886"/>
      <c r="Q346" s="887"/>
    </row>
    <row r="347" spans="1:17">
      <c r="A347" s="880"/>
      <c r="B347" s="881"/>
      <c r="C347" s="882"/>
      <c r="D347" s="882"/>
      <c r="E347" s="882"/>
      <c r="F347" s="882"/>
      <c r="G347" s="882"/>
      <c r="H347" s="882"/>
      <c r="I347" s="882"/>
      <c r="J347" s="883"/>
      <c r="K347" s="278"/>
      <c r="L347" s="884"/>
      <c r="M347" s="308"/>
      <c r="N347" s="308"/>
      <c r="O347" s="308"/>
      <c r="P347" s="886"/>
      <c r="Q347" s="887"/>
    </row>
    <row r="348" spans="1:17">
      <c r="A348" s="880"/>
      <c r="B348" s="881"/>
      <c r="C348" s="882"/>
      <c r="D348" s="882"/>
      <c r="E348" s="882"/>
      <c r="F348" s="882"/>
      <c r="G348" s="882"/>
      <c r="H348" s="882"/>
      <c r="I348" s="882"/>
      <c r="J348" s="883"/>
      <c r="K348" s="278"/>
      <c r="L348" s="884"/>
      <c r="M348" s="308"/>
      <c r="N348" s="308"/>
      <c r="O348" s="308"/>
      <c r="P348" s="886"/>
      <c r="Q348" s="887"/>
    </row>
    <row r="349" spans="1:17">
      <c r="A349" s="880"/>
      <c r="B349" s="881"/>
      <c r="C349" s="882"/>
      <c r="D349" s="882"/>
      <c r="E349" s="882"/>
      <c r="F349" s="882"/>
      <c r="G349" s="882"/>
      <c r="H349" s="882"/>
      <c r="I349" s="882"/>
      <c r="J349" s="883"/>
      <c r="K349" s="278"/>
      <c r="L349" s="884"/>
      <c r="M349" s="308"/>
      <c r="N349" s="308"/>
      <c r="O349" s="308"/>
      <c r="P349" s="886"/>
      <c r="Q349" s="887"/>
    </row>
    <row r="350" spans="1:17">
      <c r="A350" s="880"/>
      <c r="B350" s="881"/>
      <c r="C350" s="882"/>
      <c r="D350" s="882"/>
      <c r="E350" s="882"/>
      <c r="F350" s="882"/>
      <c r="G350" s="882"/>
      <c r="H350" s="882"/>
      <c r="I350" s="882"/>
      <c r="J350" s="883"/>
      <c r="K350" s="278"/>
      <c r="L350" s="884"/>
      <c r="M350" s="308"/>
      <c r="N350" s="308"/>
      <c r="O350" s="308"/>
      <c r="P350" s="886"/>
      <c r="Q350" s="887"/>
    </row>
    <row r="351" spans="1:17">
      <c r="A351" s="880"/>
      <c r="B351" s="881"/>
      <c r="C351" s="882"/>
      <c r="D351" s="882"/>
      <c r="E351" s="882"/>
      <c r="F351" s="882"/>
      <c r="G351" s="882"/>
      <c r="H351" s="882"/>
      <c r="I351" s="882"/>
      <c r="J351" s="883"/>
      <c r="K351" s="278"/>
      <c r="L351" s="884"/>
      <c r="M351" s="308"/>
      <c r="N351" s="308"/>
      <c r="O351" s="308"/>
      <c r="P351" s="886"/>
      <c r="Q351" s="887"/>
    </row>
    <row r="352" spans="1:17">
      <c r="A352" s="880"/>
      <c r="B352" s="881"/>
      <c r="C352" s="882"/>
      <c r="D352" s="882"/>
      <c r="E352" s="882"/>
      <c r="F352" s="882"/>
      <c r="G352" s="882"/>
      <c r="H352" s="882"/>
      <c r="I352" s="882"/>
      <c r="J352" s="883"/>
      <c r="K352" s="278"/>
      <c r="L352" s="884"/>
      <c r="M352" s="308"/>
      <c r="N352" s="308"/>
      <c r="O352" s="308"/>
      <c r="P352" s="886"/>
      <c r="Q352" s="887"/>
    </row>
    <row r="353" spans="1:17">
      <c r="A353" s="880"/>
      <c r="B353" s="881"/>
      <c r="C353" s="882"/>
      <c r="D353" s="882"/>
      <c r="E353" s="882"/>
      <c r="F353" s="882"/>
      <c r="G353" s="882"/>
      <c r="H353" s="882"/>
      <c r="I353" s="882"/>
      <c r="J353" s="883"/>
      <c r="K353" s="278"/>
      <c r="L353" s="884"/>
      <c r="M353" s="308"/>
      <c r="N353" s="308"/>
      <c r="O353" s="308"/>
      <c r="P353" s="886"/>
      <c r="Q353" s="887"/>
    </row>
    <row r="354" spans="1:17">
      <c r="A354" s="880"/>
      <c r="B354" s="881"/>
      <c r="C354" s="882"/>
      <c r="D354" s="882"/>
      <c r="E354" s="882"/>
      <c r="F354" s="882"/>
      <c r="G354" s="882"/>
      <c r="H354" s="882"/>
      <c r="I354" s="882"/>
      <c r="J354" s="883"/>
      <c r="K354" s="278"/>
      <c r="L354" s="884"/>
      <c r="M354" s="308"/>
      <c r="N354" s="308"/>
      <c r="O354" s="308"/>
      <c r="P354" s="886"/>
      <c r="Q354" s="887"/>
    </row>
    <row r="355" spans="1:17">
      <c r="A355" s="880"/>
      <c r="B355" s="881"/>
      <c r="C355" s="882"/>
      <c r="D355" s="882"/>
      <c r="E355" s="882"/>
      <c r="F355" s="882"/>
      <c r="G355" s="882"/>
      <c r="H355" s="882"/>
      <c r="I355" s="882"/>
      <c r="J355" s="883"/>
      <c r="K355" s="278"/>
      <c r="L355" s="884"/>
      <c r="M355" s="308"/>
      <c r="N355" s="308"/>
      <c r="O355" s="308"/>
      <c r="P355" s="886"/>
      <c r="Q355" s="887"/>
    </row>
    <row r="356" spans="1:17">
      <c r="A356" s="880"/>
      <c r="B356" s="881"/>
      <c r="C356" s="882"/>
      <c r="D356" s="882"/>
      <c r="E356" s="882"/>
      <c r="F356" s="882"/>
      <c r="G356" s="882"/>
      <c r="H356" s="882"/>
      <c r="I356" s="882"/>
      <c r="J356" s="883"/>
      <c r="K356" s="278"/>
      <c r="L356" s="884"/>
      <c r="M356" s="308"/>
      <c r="N356" s="308"/>
      <c r="O356" s="308"/>
      <c r="P356" s="886"/>
      <c r="Q356" s="887"/>
    </row>
    <row r="357" spans="1:17">
      <c r="A357" s="880"/>
      <c r="B357" s="881"/>
      <c r="C357" s="882"/>
      <c r="D357" s="882"/>
      <c r="E357" s="882"/>
      <c r="F357" s="882"/>
      <c r="G357" s="882"/>
      <c r="H357" s="882"/>
      <c r="I357" s="882"/>
      <c r="J357" s="883"/>
      <c r="K357" s="278"/>
      <c r="L357" s="884"/>
      <c r="M357" s="308"/>
      <c r="N357" s="308"/>
      <c r="O357" s="308"/>
      <c r="P357" s="886"/>
      <c r="Q357" s="887"/>
    </row>
    <row r="358" spans="1:17">
      <c r="A358" s="880"/>
      <c r="B358" s="881"/>
      <c r="C358" s="882"/>
      <c r="D358" s="882"/>
      <c r="E358" s="882"/>
      <c r="F358" s="882"/>
      <c r="G358" s="882"/>
      <c r="H358" s="882"/>
      <c r="I358" s="882"/>
      <c r="J358" s="883"/>
      <c r="K358" s="278"/>
      <c r="L358" s="884"/>
      <c r="M358" s="308"/>
      <c r="N358" s="308"/>
      <c r="O358" s="308"/>
      <c r="P358" s="886"/>
      <c r="Q358" s="887"/>
    </row>
    <row r="359" spans="1:17">
      <c r="A359" s="880"/>
      <c r="B359" s="881"/>
      <c r="C359" s="882"/>
      <c r="D359" s="882"/>
      <c r="E359" s="882"/>
      <c r="F359" s="882"/>
      <c r="G359" s="882"/>
      <c r="H359" s="882"/>
      <c r="I359" s="882"/>
      <c r="J359" s="883"/>
      <c r="K359" s="278"/>
      <c r="L359" s="884"/>
      <c r="M359" s="308"/>
      <c r="N359" s="308"/>
      <c r="O359" s="308"/>
      <c r="P359" s="886"/>
      <c r="Q359" s="887"/>
    </row>
    <row r="360" spans="1:17">
      <c r="A360" s="880"/>
      <c r="B360" s="881"/>
      <c r="C360" s="882"/>
      <c r="D360" s="882"/>
      <c r="E360" s="882"/>
      <c r="F360" s="882"/>
      <c r="G360" s="882"/>
      <c r="H360" s="882"/>
      <c r="I360" s="882"/>
      <c r="J360" s="883"/>
      <c r="K360" s="278"/>
      <c r="L360" s="884"/>
      <c r="M360" s="308"/>
      <c r="N360" s="308"/>
      <c r="O360" s="308"/>
      <c r="P360" s="886"/>
      <c r="Q360" s="887"/>
    </row>
    <row r="361" spans="1:17">
      <c r="A361" s="880"/>
      <c r="B361" s="881"/>
      <c r="C361" s="882"/>
      <c r="D361" s="882"/>
      <c r="E361" s="882"/>
      <c r="F361" s="882"/>
      <c r="G361" s="882"/>
      <c r="H361" s="882"/>
      <c r="I361" s="882"/>
      <c r="J361" s="883"/>
      <c r="K361" s="278"/>
      <c r="L361" s="884"/>
      <c r="M361" s="308"/>
      <c r="N361" s="308"/>
      <c r="O361" s="308"/>
      <c r="P361" s="886"/>
      <c r="Q361" s="887"/>
    </row>
    <row r="362" spans="1:17">
      <c r="A362" s="880"/>
      <c r="B362" s="881"/>
      <c r="C362" s="882"/>
      <c r="D362" s="882"/>
      <c r="E362" s="882"/>
      <c r="F362" s="882"/>
      <c r="G362" s="882"/>
      <c r="H362" s="882"/>
      <c r="I362" s="882"/>
      <c r="J362" s="883"/>
      <c r="K362" s="278"/>
      <c r="L362" s="884"/>
      <c r="M362" s="308"/>
      <c r="N362" s="308"/>
      <c r="O362" s="308"/>
      <c r="P362" s="886"/>
      <c r="Q362" s="887"/>
    </row>
    <row r="363" spans="1:17">
      <c r="A363" s="880"/>
      <c r="B363" s="881"/>
      <c r="C363" s="882"/>
      <c r="D363" s="882"/>
      <c r="E363" s="882"/>
      <c r="F363" s="882"/>
      <c r="G363" s="882"/>
      <c r="H363" s="882"/>
      <c r="I363" s="882"/>
      <c r="J363" s="883"/>
      <c r="K363" s="278"/>
      <c r="L363" s="884"/>
      <c r="M363" s="308"/>
      <c r="N363" s="308"/>
      <c r="O363" s="308"/>
      <c r="P363" s="886"/>
      <c r="Q363" s="887"/>
    </row>
    <row r="364" spans="1:17">
      <c r="A364" s="880"/>
      <c r="B364" s="881"/>
      <c r="C364" s="882"/>
      <c r="D364" s="882"/>
      <c r="E364" s="882"/>
      <c r="F364" s="882"/>
      <c r="G364" s="882"/>
      <c r="H364" s="882"/>
      <c r="I364" s="882"/>
      <c r="J364" s="883"/>
      <c r="K364" s="278"/>
      <c r="L364" s="884"/>
      <c r="M364" s="308"/>
      <c r="N364" s="308"/>
      <c r="O364" s="308"/>
      <c r="P364" s="886"/>
      <c r="Q364" s="887"/>
    </row>
    <row r="365" spans="1:17">
      <c r="A365" s="880"/>
      <c r="B365" s="881"/>
      <c r="C365" s="882"/>
      <c r="D365" s="882"/>
      <c r="E365" s="882"/>
      <c r="F365" s="882"/>
      <c r="G365" s="882"/>
      <c r="H365" s="882"/>
      <c r="I365" s="882"/>
      <c r="J365" s="883"/>
      <c r="K365" s="278"/>
      <c r="L365" s="884"/>
      <c r="M365" s="308"/>
      <c r="N365" s="308"/>
      <c r="O365" s="308"/>
      <c r="P365" s="886"/>
      <c r="Q365" s="887"/>
    </row>
    <row r="366" spans="1:17">
      <c r="A366" s="880"/>
      <c r="B366" s="881"/>
      <c r="C366" s="882"/>
      <c r="D366" s="882"/>
      <c r="E366" s="882"/>
      <c r="F366" s="882"/>
      <c r="G366" s="882"/>
      <c r="H366" s="882"/>
      <c r="I366" s="882"/>
      <c r="J366" s="883"/>
      <c r="K366" s="278"/>
      <c r="L366" s="884"/>
      <c r="M366" s="308"/>
      <c r="N366" s="308"/>
      <c r="O366" s="308"/>
      <c r="P366" s="886"/>
      <c r="Q366" s="887"/>
    </row>
    <row r="367" spans="1:17">
      <c r="A367" s="880"/>
      <c r="B367" s="881"/>
      <c r="C367" s="882"/>
      <c r="D367" s="882"/>
      <c r="E367" s="882"/>
      <c r="F367" s="882"/>
      <c r="G367" s="882"/>
      <c r="H367" s="882"/>
      <c r="I367" s="882"/>
      <c r="J367" s="883"/>
      <c r="K367" s="278"/>
      <c r="L367" s="884"/>
      <c r="M367" s="308"/>
      <c r="N367" s="308"/>
      <c r="O367" s="308"/>
      <c r="P367" s="886"/>
      <c r="Q367" s="887"/>
    </row>
    <row r="368" spans="1:17">
      <c r="A368" s="880"/>
      <c r="B368" s="881"/>
      <c r="C368" s="882"/>
      <c r="D368" s="882"/>
      <c r="E368" s="882"/>
      <c r="F368" s="882"/>
      <c r="G368" s="882"/>
      <c r="H368" s="882"/>
      <c r="I368" s="882"/>
      <c r="J368" s="883"/>
      <c r="K368" s="278"/>
      <c r="L368" s="884"/>
      <c r="M368" s="308"/>
      <c r="N368" s="308"/>
      <c r="O368" s="308"/>
      <c r="P368" s="886"/>
      <c r="Q368" s="887"/>
    </row>
    <row r="369" spans="1:17">
      <c r="A369" s="880"/>
      <c r="B369" s="881"/>
      <c r="C369" s="882"/>
      <c r="D369" s="882"/>
      <c r="E369" s="882"/>
      <c r="F369" s="882"/>
      <c r="G369" s="882"/>
      <c r="H369" s="882"/>
      <c r="I369" s="882"/>
      <c r="J369" s="883"/>
      <c r="K369" s="278"/>
      <c r="L369" s="884"/>
      <c r="M369" s="308"/>
      <c r="N369" s="308"/>
      <c r="O369" s="308"/>
      <c r="P369" s="886"/>
      <c r="Q369" s="887"/>
    </row>
    <row r="370" spans="1:17">
      <c r="A370" s="880"/>
      <c r="B370" s="881"/>
      <c r="C370" s="882"/>
      <c r="D370" s="882"/>
      <c r="E370" s="882"/>
      <c r="F370" s="882"/>
      <c r="G370" s="882"/>
      <c r="H370" s="882"/>
      <c r="I370" s="882"/>
      <c r="J370" s="883"/>
      <c r="K370" s="278"/>
      <c r="L370" s="884"/>
      <c r="M370" s="308"/>
      <c r="N370" s="308"/>
      <c r="O370" s="308"/>
      <c r="P370" s="886"/>
      <c r="Q370" s="887"/>
    </row>
    <row r="371" spans="1:17">
      <c r="A371" s="880"/>
      <c r="B371" s="881"/>
      <c r="C371" s="882"/>
      <c r="D371" s="882"/>
      <c r="E371" s="882"/>
      <c r="F371" s="882"/>
      <c r="G371" s="882"/>
      <c r="H371" s="882"/>
      <c r="I371" s="882"/>
      <c r="J371" s="883"/>
      <c r="K371" s="278"/>
      <c r="L371" s="884"/>
      <c r="M371" s="308"/>
      <c r="N371" s="308"/>
      <c r="O371" s="308"/>
      <c r="P371" s="886"/>
      <c r="Q371" s="887"/>
    </row>
    <row r="372" spans="1:17">
      <c r="A372" s="880"/>
      <c r="B372" s="881"/>
      <c r="C372" s="882"/>
      <c r="D372" s="882"/>
      <c r="E372" s="882"/>
      <c r="F372" s="882"/>
      <c r="G372" s="882"/>
      <c r="H372" s="882"/>
      <c r="I372" s="882"/>
      <c r="J372" s="883"/>
      <c r="K372" s="278"/>
      <c r="L372" s="884"/>
      <c r="M372" s="308"/>
      <c r="N372" s="308"/>
      <c r="O372" s="308"/>
      <c r="P372" s="886"/>
      <c r="Q372" s="887"/>
    </row>
    <row r="373" spans="1:17">
      <c r="A373" s="880"/>
      <c r="B373" s="881"/>
      <c r="C373" s="882"/>
      <c r="D373" s="882"/>
      <c r="E373" s="882"/>
      <c r="F373" s="882"/>
      <c r="G373" s="882"/>
      <c r="H373" s="882"/>
      <c r="I373" s="882"/>
      <c r="J373" s="883"/>
      <c r="K373" s="278"/>
      <c r="L373" s="884"/>
      <c r="M373" s="308"/>
      <c r="N373" s="308"/>
      <c r="O373" s="308"/>
      <c r="P373" s="886"/>
      <c r="Q373" s="887"/>
    </row>
    <row r="374" spans="1:17">
      <c r="A374" s="880"/>
      <c r="B374" s="881"/>
      <c r="C374" s="882"/>
      <c r="D374" s="882"/>
      <c r="E374" s="882"/>
      <c r="F374" s="882"/>
      <c r="G374" s="882"/>
      <c r="H374" s="882"/>
      <c r="I374" s="882"/>
      <c r="J374" s="883"/>
      <c r="K374" s="278"/>
      <c r="L374" s="884"/>
      <c r="M374" s="308"/>
      <c r="N374" s="308"/>
      <c r="O374" s="308"/>
      <c r="P374" s="886"/>
      <c r="Q374" s="887"/>
    </row>
    <row r="375" spans="1:17">
      <c r="A375" s="880"/>
      <c r="B375" s="881"/>
      <c r="C375" s="882"/>
      <c r="D375" s="882"/>
      <c r="E375" s="882"/>
      <c r="F375" s="882"/>
      <c r="G375" s="882"/>
      <c r="H375" s="882"/>
      <c r="I375" s="882"/>
      <c r="J375" s="883"/>
      <c r="K375" s="278"/>
      <c r="L375" s="884"/>
      <c r="M375" s="308"/>
      <c r="N375" s="308"/>
      <c r="O375" s="308"/>
      <c r="P375" s="886"/>
      <c r="Q375" s="887"/>
    </row>
    <row r="376" spans="1:17">
      <c r="A376" s="880"/>
      <c r="B376" s="881"/>
      <c r="C376" s="882"/>
      <c r="D376" s="882"/>
      <c r="E376" s="882"/>
      <c r="F376" s="882"/>
      <c r="G376" s="882"/>
      <c r="H376" s="882"/>
      <c r="I376" s="882"/>
      <c r="J376" s="883"/>
      <c r="K376" s="278"/>
      <c r="L376" s="884"/>
      <c r="M376" s="308"/>
      <c r="N376" s="308"/>
      <c r="O376" s="308"/>
      <c r="P376" s="886"/>
      <c r="Q376" s="887"/>
    </row>
    <row r="377" spans="1:17">
      <c r="A377" s="880"/>
      <c r="B377" s="881"/>
      <c r="C377" s="882"/>
      <c r="D377" s="882"/>
      <c r="E377" s="882"/>
      <c r="F377" s="882"/>
      <c r="G377" s="882"/>
      <c r="H377" s="882"/>
      <c r="I377" s="882"/>
      <c r="J377" s="883"/>
      <c r="K377" s="278"/>
      <c r="L377" s="884"/>
      <c r="M377" s="308"/>
      <c r="N377" s="308"/>
      <c r="O377" s="308"/>
      <c r="P377" s="886"/>
      <c r="Q377" s="887"/>
    </row>
    <row r="378" spans="1:17">
      <c r="A378" s="880"/>
      <c r="B378" s="881"/>
      <c r="C378" s="882"/>
      <c r="D378" s="882"/>
      <c r="E378" s="882"/>
      <c r="F378" s="882"/>
      <c r="G378" s="882"/>
      <c r="H378" s="882"/>
      <c r="I378" s="882"/>
      <c r="J378" s="883"/>
      <c r="K378" s="278"/>
      <c r="L378" s="884"/>
      <c r="M378" s="308"/>
      <c r="N378" s="308"/>
      <c r="O378" s="308"/>
      <c r="P378" s="886"/>
      <c r="Q378" s="887"/>
    </row>
    <row r="379" spans="1:17">
      <c r="A379" s="880"/>
      <c r="B379" s="881"/>
      <c r="C379" s="882"/>
      <c r="D379" s="882"/>
      <c r="E379" s="882"/>
      <c r="F379" s="882"/>
      <c r="G379" s="882"/>
      <c r="H379" s="882"/>
      <c r="I379" s="882"/>
      <c r="J379" s="883"/>
      <c r="K379" s="278"/>
      <c r="L379" s="884"/>
      <c r="M379" s="308"/>
      <c r="N379" s="308"/>
      <c r="O379" s="308"/>
      <c r="P379" s="886"/>
      <c r="Q379" s="887"/>
    </row>
    <row r="380" spans="1:17">
      <c r="A380" s="880"/>
      <c r="B380" s="881"/>
      <c r="C380" s="882"/>
      <c r="D380" s="882"/>
      <c r="E380" s="882"/>
      <c r="F380" s="882"/>
      <c r="G380" s="882"/>
      <c r="H380" s="882"/>
      <c r="I380" s="882"/>
      <c r="J380" s="883"/>
      <c r="K380" s="278"/>
      <c r="L380" s="884"/>
      <c r="M380" s="308"/>
      <c r="N380" s="308"/>
      <c r="O380" s="308"/>
      <c r="P380" s="886"/>
      <c r="Q380" s="887"/>
    </row>
    <row r="381" spans="1:17">
      <c r="A381" s="880"/>
      <c r="B381" s="881"/>
      <c r="C381" s="882"/>
      <c r="D381" s="882"/>
      <c r="E381" s="882"/>
      <c r="F381" s="882"/>
      <c r="G381" s="882"/>
      <c r="H381" s="882"/>
      <c r="I381" s="882"/>
      <c r="J381" s="883"/>
      <c r="K381" s="278"/>
      <c r="L381" s="884"/>
      <c r="M381" s="308"/>
      <c r="N381" s="308"/>
      <c r="O381" s="308"/>
      <c r="P381" s="886"/>
      <c r="Q381" s="887"/>
    </row>
    <row r="382" spans="1:17">
      <c r="A382" s="880"/>
      <c r="B382" s="881"/>
      <c r="C382" s="882"/>
      <c r="D382" s="882"/>
      <c r="E382" s="882"/>
      <c r="F382" s="882"/>
      <c r="G382" s="882"/>
      <c r="H382" s="882"/>
      <c r="I382" s="882"/>
      <c r="J382" s="883"/>
      <c r="K382" s="278"/>
      <c r="L382" s="884"/>
      <c r="M382" s="308"/>
      <c r="N382" s="308"/>
      <c r="O382" s="308"/>
      <c r="P382" s="886"/>
      <c r="Q382" s="887"/>
    </row>
    <row r="383" spans="1:17">
      <c r="A383" s="880"/>
      <c r="B383" s="881"/>
      <c r="C383" s="882"/>
      <c r="D383" s="882"/>
      <c r="E383" s="882"/>
      <c r="F383" s="882"/>
      <c r="G383" s="882"/>
      <c r="H383" s="882"/>
      <c r="I383" s="882"/>
      <c r="J383" s="883"/>
      <c r="K383" s="278"/>
      <c r="L383" s="884"/>
      <c r="M383" s="308"/>
      <c r="N383" s="308"/>
      <c r="O383" s="308"/>
      <c r="P383" s="886"/>
      <c r="Q383" s="887"/>
    </row>
    <row r="384" spans="1:17">
      <c r="A384" s="880"/>
      <c r="B384" s="881"/>
      <c r="C384" s="882"/>
      <c r="D384" s="882"/>
      <c r="E384" s="882"/>
      <c r="F384" s="882"/>
      <c r="G384" s="882"/>
      <c r="H384" s="882"/>
      <c r="I384" s="882"/>
      <c r="J384" s="883"/>
      <c r="K384" s="278"/>
      <c r="L384" s="884"/>
      <c r="M384" s="308"/>
      <c r="N384" s="308"/>
      <c r="O384" s="308"/>
      <c r="P384" s="886"/>
      <c r="Q384" s="887"/>
    </row>
    <row r="385" spans="1:17">
      <c r="A385" s="880"/>
      <c r="B385" s="881"/>
      <c r="C385" s="882"/>
      <c r="D385" s="882"/>
      <c r="E385" s="882"/>
      <c r="F385" s="882"/>
      <c r="G385" s="882"/>
      <c r="H385" s="882"/>
      <c r="I385" s="882"/>
      <c r="J385" s="883"/>
      <c r="K385" s="278"/>
      <c r="L385" s="884"/>
      <c r="M385" s="308"/>
      <c r="N385" s="308"/>
      <c r="O385" s="308"/>
      <c r="P385" s="886"/>
      <c r="Q385" s="887"/>
    </row>
    <row r="386" spans="1:17">
      <c r="A386" s="880"/>
      <c r="B386" s="881"/>
      <c r="C386" s="882"/>
      <c r="D386" s="882"/>
      <c r="E386" s="882"/>
      <c r="F386" s="882"/>
      <c r="G386" s="882"/>
      <c r="H386" s="882"/>
      <c r="I386" s="882"/>
      <c r="J386" s="883"/>
      <c r="K386" s="278"/>
      <c r="L386" s="884"/>
      <c r="M386" s="308"/>
      <c r="N386" s="308"/>
      <c r="O386" s="308"/>
      <c r="P386" s="886"/>
      <c r="Q386" s="887"/>
    </row>
    <row r="387" spans="1:17">
      <c r="A387" s="880"/>
      <c r="B387" s="881"/>
      <c r="C387" s="882"/>
      <c r="D387" s="882"/>
      <c r="E387" s="882"/>
      <c r="F387" s="882"/>
      <c r="G387" s="882"/>
      <c r="H387" s="882"/>
      <c r="I387" s="882"/>
      <c r="J387" s="883"/>
      <c r="K387" s="278"/>
      <c r="L387" s="884"/>
      <c r="M387" s="308"/>
      <c r="N387" s="308"/>
      <c r="O387" s="308"/>
      <c r="P387" s="886"/>
      <c r="Q387" s="887"/>
    </row>
    <row r="388" spans="1:17">
      <c r="A388" s="880"/>
      <c r="B388" s="881"/>
      <c r="C388" s="882"/>
      <c r="D388" s="882"/>
      <c r="E388" s="882"/>
      <c r="F388" s="882"/>
      <c r="G388" s="882"/>
      <c r="H388" s="882"/>
      <c r="I388" s="882"/>
      <c r="J388" s="883"/>
      <c r="K388" s="278"/>
      <c r="L388" s="884"/>
      <c r="M388" s="308"/>
      <c r="N388" s="308"/>
      <c r="O388" s="308"/>
      <c r="P388" s="886"/>
      <c r="Q388" s="887"/>
    </row>
    <row r="389" spans="1:17">
      <c r="A389" s="880"/>
      <c r="B389" s="881"/>
      <c r="C389" s="882"/>
      <c r="D389" s="882"/>
      <c r="E389" s="882"/>
      <c r="F389" s="882"/>
      <c r="G389" s="882"/>
      <c r="H389" s="882"/>
      <c r="I389" s="882"/>
      <c r="J389" s="883"/>
      <c r="K389" s="278"/>
      <c r="L389" s="884"/>
      <c r="M389" s="308"/>
      <c r="N389" s="308"/>
      <c r="O389" s="308"/>
      <c r="P389" s="886"/>
      <c r="Q389" s="887"/>
    </row>
    <row r="390" spans="1:17">
      <c r="A390" s="880"/>
      <c r="B390" s="881"/>
      <c r="C390" s="882"/>
      <c r="D390" s="882"/>
      <c r="E390" s="882"/>
      <c r="F390" s="882"/>
      <c r="G390" s="882"/>
      <c r="H390" s="882"/>
      <c r="I390" s="882"/>
      <c r="J390" s="883"/>
      <c r="K390" s="278"/>
      <c r="L390" s="884"/>
      <c r="M390" s="308"/>
      <c r="N390" s="308"/>
      <c r="O390" s="308"/>
      <c r="P390" s="886"/>
      <c r="Q390" s="887"/>
    </row>
    <row r="391" spans="1:17">
      <c r="A391" s="880"/>
      <c r="B391" s="881"/>
      <c r="C391" s="882"/>
      <c r="D391" s="882"/>
      <c r="E391" s="882"/>
      <c r="F391" s="882"/>
      <c r="G391" s="882"/>
      <c r="H391" s="882"/>
      <c r="I391" s="882"/>
      <c r="J391" s="883"/>
      <c r="K391" s="278"/>
      <c r="L391" s="884"/>
      <c r="M391" s="308"/>
      <c r="N391" s="308"/>
      <c r="O391" s="308"/>
      <c r="P391" s="886"/>
      <c r="Q391" s="887"/>
    </row>
    <row r="392" spans="1:17">
      <c r="A392" s="880"/>
      <c r="B392" s="881"/>
      <c r="C392" s="882"/>
      <c r="D392" s="882"/>
      <c r="E392" s="882"/>
      <c r="F392" s="882"/>
      <c r="G392" s="882"/>
      <c r="H392" s="882"/>
      <c r="I392" s="882"/>
      <c r="J392" s="883"/>
      <c r="K392" s="278"/>
      <c r="L392" s="884"/>
      <c r="M392" s="308"/>
      <c r="N392" s="308"/>
      <c r="O392" s="308"/>
      <c r="P392" s="886"/>
      <c r="Q392" s="887"/>
    </row>
    <row r="393" spans="1:17">
      <c r="A393" s="880"/>
      <c r="B393" s="881"/>
      <c r="C393" s="882"/>
      <c r="D393" s="882"/>
      <c r="E393" s="882"/>
      <c r="F393" s="882"/>
      <c r="G393" s="882"/>
      <c r="H393" s="882"/>
      <c r="I393" s="882"/>
      <c r="J393" s="883"/>
      <c r="K393" s="278"/>
      <c r="L393" s="884"/>
      <c r="M393" s="308"/>
      <c r="N393" s="308"/>
      <c r="O393" s="308"/>
      <c r="P393" s="886"/>
      <c r="Q393" s="887"/>
    </row>
    <row r="394" spans="1:17">
      <c r="A394" s="880"/>
      <c r="B394" s="881"/>
      <c r="C394" s="882"/>
      <c r="D394" s="882"/>
      <c r="E394" s="882"/>
      <c r="F394" s="882"/>
      <c r="G394" s="882"/>
      <c r="H394" s="882"/>
      <c r="I394" s="882"/>
      <c r="J394" s="883"/>
      <c r="K394" s="278"/>
      <c r="L394" s="884"/>
      <c r="M394" s="308"/>
      <c r="N394" s="308"/>
      <c r="O394" s="308"/>
      <c r="P394" s="886"/>
      <c r="Q394" s="887"/>
    </row>
    <row r="395" spans="1:17">
      <c r="A395" s="880"/>
      <c r="B395" s="881"/>
      <c r="C395" s="882"/>
      <c r="D395" s="882"/>
      <c r="E395" s="882"/>
      <c r="F395" s="882"/>
      <c r="G395" s="882"/>
      <c r="H395" s="882"/>
      <c r="I395" s="882"/>
      <c r="J395" s="883"/>
      <c r="K395" s="278"/>
      <c r="L395" s="884"/>
      <c r="M395" s="308"/>
      <c r="N395" s="308"/>
      <c r="O395" s="308"/>
      <c r="P395" s="886"/>
      <c r="Q395" s="887"/>
    </row>
    <row r="396" spans="1:17">
      <c r="A396" s="880"/>
      <c r="B396" s="881"/>
      <c r="C396" s="882"/>
      <c r="D396" s="882"/>
      <c r="E396" s="882"/>
      <c r="F396" s="882"/>
      <c r="G396" s="882"/>
      <c r="H396" s="882"/>
      <c r="I396" s="882"/>
      <c r="J396" s="883"/>
      <c r="K396" s="278"/>
      <c r="L396" s="884"/>
      <c r="M396" s="308"/>
      <c r="N396" s="308"/>
      <c r="O396" s="308"/>
      <c r="P396" s="886"/>
      <c r="Q396" s="887"/>
    </row>
    <row r="397" spans="1:17">
      <c r="A397" s="880"/>
      <c r="B397" s="881"/>
      <c r="C397" s="882"/>
      <c r="D397" s="882"/>
      <c r="E397" s="882"/>
      <c r="F397" s="882"/>
      <c r="G397" s="882"/>
      <c r="H397" s="882"/>
      <c r="I397" s="882"/>
      <c r="J397" s="883"/>
      <c r="K397" s="278"/>
      <c r="L397" s="884"/>
      <c r="M397" s="308"/>
      <c r="N397" s="308"/>
      <c r="O397" s="308"/>
      <c r="P397" s="886"/>
      <c r="Q397" s="887"/>
    </row>
    <row r="398" spans="1:17">
      <c r="A398" s="880"/>
      <c r="B398" s="881"/>
      <c r="C398" s="882"/>
      <c r="D398" s="882"/>
      <c r="E398" s="882"/>
      <c r="F398" s="882"/>
      <c r="G398" s="882"/>
      <c r="H398" s="882"/>
      <c r="I398" s="882"/>
      <c r="J398" s="883"/>
      <c r="K398" s="278"/>
      <c r="L398" s="884"/>
      <c r="M398" s="308"/>
      <c r="N398" s="308"/>
      <c r="O398" s="308"/>
      <c r="P398" s="886"/>
      <c r="Q398" s="887"/>
    </row>
    <row r="399" spans="1:17">
      <c r="A399" s="880"/>
      <c r="B399" s="881"/>
      <c r="C399" s="882"/>
      <c r="D399" s="882"/>
      <c r="E399" s="882"/>
      <c r="F399" s="882"/>
      <c r="G399" s="882"/>
      <c r="H399" s="882"/>
      <c r="I399" s="882"/>
      <c r="J399" s="883"/>
      <c r="K399" s="278"/>
      <c r="L399" s="884"/>
      <c r="M399" s="308"/>
      <c r="N399" s="308"/>
      <c r="O399" s="308"/>
      <c r="P399" s="886"/>
      <c r="Q399" s="887"/>
    </row>
    <row r="400" spans="1:17">
      <c r="A400" s="880"/>
      <c r="B400" s="881"/>
      <c r="C400" s="882"/>
      <c r="D400" s="882"/>
      <c r="E400" s="882"/>
      <c r="F400" s="882"/>
      <c r="G400" s="882"/>
      <c r="H400" s="882"/>
      <c r="I400" s="882"/>
      <c r="J400" s="883"/>
      <c r="K400" s="278"/>
      <c r="L400" s="884"/>
      <c r="M400" s="308"/>
      <c r="N400" s="308"/>
      <c r="O400" s="308"/>
      <c r="P400" s="886"/>
      <c r="Q400" s="887"/>
    </row>
    <row r="401" spans="1:17">
      <c r="A401" s="880"/>
      <c r="B401" s="881"/>
      <c r="C401" s="882"/>
      <c r="D401" s="882"/>
      <c r="E401" s="882"/>
      <c r="F401" s="882"/>
      <c r="G401" s="882"/>
      <c r="H401" s="882"/>
      <c r="I401" s="882"/>
      <c r="J401" s="883"/>
      <c r="K401" s="278"/>
      <c r="L401" s="884"/>
      <c r="M401" s="308"/>
      <c r="N401" s="308"/>
      <c r="O401" s="308"/>
      <c r="P401" s="886"/>
      <c r="Q401" s="887"/>
    </row>
    <row r="402" spans="1:17">
      <c r="A402" s="880"/>
      <c r="B402" s="881"/>
      <c r="C402" s="882"/>
      <c r="D402" s="882"/>
      <c r="E402" s="882"/>
      <c r="F402" s="882"/>
      <c r="G402" s="882"/>
      <c r="H402" s="882"/>
      <c r="I402" s="882"/>
      <c r="J402" s="883"/>
      <c r="K402" s="278"/>
      <c r="L402" s="884"/>
      <c r="M402" s="308"/>
      <c r="N402" s="308"/>
      <c r="O402" s="308"/>
      <c r="P402" s="886"/>
      <c r="Q402" s="887"/>
    </row>
    <row r="403" spans="1:17">
      <c r="A403" s="880"/>
      <c r="B403" s="881"/>
      <c r="C403" s="882"/>
      <c r="D403" s="882"/>
      <c r="E403" s="882"/>
      <c r="F403" s="882"/>
      <c r="G403" s="882"/>
      <c r="H403" s="882"/>
      <c r="I403" s="882"/>
      <c r="J403" s="883"/>
      <c r="K403" s="278"/>
      <c r="L403" s="884"/>
      <c r="M403" s="308"/>
      <c r="N403" s="308"/>
      <c r="O403" s="308"/>
      <c r="P403" s="886"/>
      <c r="Q403" s="887"/>
    </row>
    <row r="404" spans="1:17">
      <c r="A404" s="880"/>
      <c r="B404" s="881"/>
      <c r="C404" s="882"/>
      <c r="D404" s="882"/>
      <c r="E404" s="882"/>
      <c r="F404" s="882"/>
      <c r="G404" s="882"/>
      <c r="H404" s="882"/>
      <c r="I404" s="882"/>
      <c r="J404" s="883"/>
      <c r="K404" s="278"/>
      <c r="L404" s="884"/>
      <c r="M404" s="308"/>
      <c r="N404" s="308"/>
      <c r="O404" s="308"/>
      <c r="P404" s="886"/>
      <c r="Q404" s="887"/>
    </row>
    <row r="405" spans="1:17">
      <c r="A405" s="880"/>
      <c r="B405" s="881"/>
      <c r="C405" s="882"/>
      <c r="D405" s="882"/>
      <c r="E405" s="882"/>
      <c r="F405" s="882"/>
      <c r="G405" s="882"/>
      <c r="H405" s="882"/>
      <c r="I405" s="882"/>
      <c r="J405" s="883"/>
      <c r="K405" s="278"/>
      <c r="L405" s="884"/>
      <c r="M405" s="308"/>
      <c r="N405" s="308"/>
      <c r="O405" s="308"/>
      <c r="P405" s="886"/>
      <c r="Q405" s="887"/>
    </row>
    <row r="406" spans="1:17">
      <c r="A406" s="880"/>
      <c r="B406" s="881"/>
      <c r="C406" s="882"/>
      <c r="D406" s="882"/>
      <c r="E406" s="882"/>
      <c r="F406" s="882"/>
      <c r="G406" s="882"/>
      <c r="H406" s="882"/>
      <c r="I406" s="882"/>
      <c r="J406" s="883"/>
      <c r="K406" s="278"/>
      <c r="L406" s="884"/>
      <c r="M406" s="308"/>
      <c r="N406" s="308"/>
      <c r="O406" s="308"/>
      <c r="P406" s="886"/>
      <c r="Q406" s="887"/>
    </row>
    <row r="407" spans="1:17">
      <c r="A407" s="880"/>
      <c r="B407" s="881"/>
      <c r="C407" s="882"/>
      <c r="D407" s="882"/>
      <c r="E407" s="882"/>
      <c r="F407" s="882"/>
      <c r="G407" s="882"/>
      <c r="H407" s="882"/>
      <c r="I407" s="882"/>
      <c r="J407" s="883"/>
      <c r="K407" s="278"/>
      <c r="L407" s="884"/>
      <c r="M407" s="308"/>
      <c r="N407" s="308"/>
      <c r="O407" s="308"/>
      <c r="P407" s="886"/>
      <c r="Q407" s="887"/>
    </row>
    <row r="408" spans="1:17">
      <c r="A408" s="880"/>
      <c r="B408" s="881"/>
      <c r="C408" s="882"/>
      <c r="D408" s="882"/>
      <c r="E408" s="882"/>
      <c r="F408" s="882"/>
      <c r="G408" s="882"/>
      <c r="H408" s="882"/>
      <c r="I408" s="882"/>
      <c r="J408" s="883"/>
      <c r="K408" s="278"/>
      <c r="L408" s="884"/>
      <c r="M408" s="308"/>
      <c r="N408" s="308"/>
      <c r="O408" s="308"/>
      <c r="P408" s="886"/>
      <c r="Q408" s="887"/>
    </row>
    <row r="409" spans="1:17">
      <c r="A409" s="880"/>
      <c r="B409" s="881"/>
      <c r="C409" s="882"/>
      <c r="D409" s="882"/>
      <c r="E409" s="882"/>
      <c r="F409" s="882"/>
      <c r="G409" s="882"/>
      <c r="H409" s="882"/>
      <c r="I409" s="882"/>
      <c r="J409" s="883"/>
      <c r="K409" s="278"/>
      <c r="L409" s="884"/>
      <c r="M409" s="308"/>
      <c r="N409" s="308"/>
      <c r="O409" s="308"/>
      <c r="P409" s="886"/>
      <c r="Q409" s="887"/>
    </row>
    <row r="410" spans="1:17">
      <c r="A410" s="880"/>
      <c r="B410" s="881"/>
      <c r="C410" s="882"/>
      <c r="D410" s="882"/>
      <c r="E410" s="882"/>
      <c r="F410" s="882"/>
      <c r="G410" s="882"/>
      <c r="H410" s="882"/>
      <c r="I410" s="882"/>
      <c r="J410" s="883"/>
      <c r="K410" s="278"/>
      <c r="L410" s="884"/>
      <c r="M410" s="308"/>
      <c r="N410" s="308"/>
      <c r="O410" s="308"/>
      <c r="P410" s="886"/>
      <c r="Q410" s="887"/>
    </row>
    <row r="411" spans="1:17">
      <c r="A411" s="880"/>
      <c r="B411" s="881"/>
      <c r="C411" s="882"/>
      <c r="D411" s="882"/>
      <c r="E411" s="882"/>
      <c r="F411" s="882"/>
      <c r="G411" s="882"/>
      <c r="H411" s="882"/>
      <c r="I411" s="882"/>
      <c r="J411" s="883"/>
      <c r="K411" s="278"/>
      <c r="L411" s="884"/>
      <c r="M411" s="308"/>
      <c r="N411" s="308"/>
      <c r="O411" s="308"/>
      <c r="P411" s="886"/>
      <c r="Q411" s="887"/>
    </row>
    <row r="412" spans="1:17">
      <c r="A412" s="880"/>
      <c r="B412" s="881"/>
      <c r="C412" s="882"/>
      <c r="D412" s="882"/>
      <c r="E412" s="882"/>
      <c r="F412" s="882"/>
      <c r="G412" s="882"/>
      <c r="H412" s="882"/>
      <c r="I412" s="882"/>
      <c r="J412" s="883"/>
      <c r="K412" s="278"/>
      <c r="L412" s="884"/>
      <c r="M412" s="308"/>
      <c r="N412" s="308"/>
      <c r="O412" s="308"/>
      <c r="P412" s="886"/>
      <c r="Q412" s="887"/>
    </row>
    <row r="413" spans="1:17">
      <c r="A413" s="880"/>
      <c r="B413" s="881"/>
      <c r="C413" s="882"/>
      <c r="D413" s="882"/>
      <c r="E413" s="882"/>
      <c r="F413" s="882"/>
      <c r="G413" s="882"/>
      <c r="H413" s="882"/>
      <c r="I413" s="882"/>
      <c r="J413" s="883"/>
      <c r="K413" s="278"/>
      <c r="L413" s="884"/>
      <c r="M413" s="308"/>
      <c r="N413" s="308"/>
      <c r="O413" s="308"/>
      <c r="P413" s="886"/>
      <c r="Q413" s="887"/>
    </row>
    <row r="414" spans="1:17">
      <c r="A414" s="880"/>
      <c r="B414" s="881"/>
      <c r="C414" s="882"/>
      <c r="D414" s="882"/>
      <c r="E414" s="882"/>
      <c r="F414" s="882"/>
      <c r="G414" s="882"/>
      <c r="H414" s="882"/>
      <c r="I414" s="882"/>
      <c r="J414" s="883"/>
      <c r="K414" s="278"/>
      <c r="L414" s="884"/>
      <c r="M414" s="308"/>
      <c r="N414" s="308"/>
      <c r="O414" s="308"/>
      <c r="P414" s="886"/>
      <c r="Q414" s="887"/>
    </row>
    <row r="415" spans="1:17">
      <c r="A415" s="880"/>
      <c r="B415" s="881"/>
      <c r="C415" s="882"/>
      <c r="D415" s="882"/>
      <c r="E415" s="882"/>
      <c r="F415" s="882"/>
      <c r="G415" s="882"/>
      <c r="H415" s="882"/>
      <c r="I415" s="882"/>
      <c r="J415" s="883"/>
      <c r="K415" s="278"/>
      <c r="L415" s="884"/>
      <c r="M415" s="308"/>
      <c r="N415" s="308"/>
      <c r="O415" s="308"/>
      <c r="P415" s="886"/>
      <c r="Q415" s="887"/>
    </row>
    <row r="416" spans="1:17">
      <c r="A416" s="880"/>
      <c r="B416" s="881"/>
      <c r="C416" s="882"/>
      <c r="D416" s="882"/>
      <c r="E416" s="882"/>
      <c r="F416" s="882"/>
      <c r="G416" s="882"/>
      <c r="H416" s="882"/>
      <c r="I416" s="882"/>
      <c r="J416" s="883"/>
      <c r="K416" s="278"/>
      <c r="L416" s="884"/>
      <c r="M416" s="308"/>
      <c r="N416" s="308"/>
      <c r="O416" s="308"/>
      <c r="P416" s="886"/>
      <c r="Q416" s="887"/>
    </row>
  </sheetData>
  <mergeCells count="20">
    <mergeCell ref="B59:I59"/>
    <mergeCell ref="C70:I72"/>
    <mergeCell ref="B44:I44"/>
    <mergeCell ref="B45:I45"/>
    <mergeCell ref="B49:I49"/>
    <mergeCell ref="B50:I50"/>
    <mergeCell ref="B54:I54"/>
    <mergeCell ref="B55:I55"/>
    <mergeCell ref="B38:I38"/>
    <mergeCell ref="B2:I2"/>
    <mergeCell ref="B4:I4"/>
    <mergeCell ref="B15:I15"/>
    <mergeCell ref="B19:I19"/>
    <mergeCell ref="B20:I20"/>
    <mergeCell ref="B26:I26"/>
    <mergeCell ref="B27:I27"/>
    <mergeCell ref="B31:I31"/>
    <mergeCell ref="B32:I32"/>
    <mergeCell ref="B36:I36"/>
    <mergeCell ref="B37:I37"/>
  </mergeCells>
  <dataValidations count="2">
    <dataValidation type="list" allowBlank="1" showInputMessage="1" showErrorMessage="1" sqref="N3:N117">
      <formula1>"M,F,F&amp;M"</formula1>
    </dataValidation>
    <dataValidation type="list" allowBlank="1" showInputMessage="1" showErrorMessage="1" sqref="O5">
      <formula1>"MO/I, F, MO/I et F"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0"/>
  <sheetViews>
    <sheetView showGridLines="0" showZeros="0" view="pageBreakPreview" zoomScaleNormal="100" zoomScaleSheetLayoutView="100" workbookViewId="0">
      <selection activeCell="L2" sqref="L2"/>
    </sheetView>
  </sheetViews>
  <sheetFormatPr baseColWidth="10" defaultColWidth="11.42578125" defaultRowHeight="12.75"/>
  <cols>
    <col min="1" max="1" width="3.85546875" style="156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6.42578125" style="158" customWidth="1"/>
    <col min="10" max="10" width="6.28515625" style="159" bestFit="1" customWidth="1"/>
    <col min="11" max="11" width="15.85546875" style="160" customWidth="1"/>
    <col min="12" max="12" width="9" style="161" customWidth="1"/>
    <col min="13" max="13" width="26" style="397" customWidth="1"/>
    <col min="14" max="14" width="26.5703125" style="397" customWidth="1"/>
    <col min="15" max="15" width="22" style="397" customWidth="1"/>
    <col min="16" max="16" width="13" style="163" customWidth="1"/>
    <col min="17" max="16384" width="11.42578125" style="164"/>
  </cols>
  <sheetData>
    <row r="1" spans="1:18" ht="45.75" customHeight="1" thickBot="1">
      <c r="A1" s="547"/>
      <c r="B1" s="548"/>
      <c r="C1" s="549"/>
      <c r="D1" s="549"/>
      <c r="E1" s="549"/>
      <c r="F1" s="549"/>
      <c r="G1" s="549"/>
      <c r="H1" s="549"/>
      <c r="I1" s="549"/>
      <c r="J1" s="550"/>
      <c r="K1" s="173"/>
      <c r="L1" s="444"/>
      <c r="M1" s="551"/>
      <c r="N1" s="551"/>
      <c r="O1" s="551"/>
      <c r="P1" s="552"/>
    </row>
    <row r="2" spans="1:18" s="170" customFormat="1" ht="114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7" t="s">
        <v>3</v>
      </c>
      <c r="K2" s="168" t="s">
        <v>201</v>
      </c>
      <c r="L2" s="837" t="s">
        <v>760</v>
      </c>
      <c r="M2" s="169" t="s">
        <v>92</v>
      </c>
      <c r="N2" s="169" t="s">
        <v>90</v>
      </c>
      <c r="O2" s="838" t="s">
        <v>91</v>
      </c>
      <c r="P2" s="838" t="s">
        <v>759</v>
      </c>
    </row>
    <row r="3" spans="1:18" s="170" customFormat="1" ht="11.45" customHeight="1">
      <c r="A3" s="379"/>
      <c r="B3" s="585"/>
      <c r="C3" s="173"/>
      <c r="D3" s="173"/>
      <c r="E3" s="173"/>
      <c r="F3" s="173"/>
      <c r="G3" s="173"/>
      <c r="H3" s="173"/>
      <c r="I3" s="173"/>
      <c r="J3" s="174"/>
      <c r="K3" s="175"/>
      <c r="L3" s="422"/>
      <c r="M3" s="254"/>
      <c r="N3" s="255"/>
      <c r="O3" s="590"/>
      <c r="P3" s="587"/>
    </row>
    <row r="4" spans="1:18" s="170" customFormat="1" ht="41.45" customHeight="1">
      <c r="A4" s="381"/>
      <c r="B4" s="1004" t="s">
        <v>665</v>
      </c>
      <c r="C4" s="982"/>
      <c r="D4" s="982"/>
      <c r="E4" s="982"/>
      <c r="F4" s="982"/>
      <c r="G4" s="982"/>
      <c r="H4" s="982"/>
      <c r="I4" s="983"/>
      <c r="J4" s="180"/>
      <c r="K4" s="555"/>
      <c r="L4" s="586"/>
      <c r="M4" s="284"/>
      <c r="N4" s="178"/>
      <c r="O4" s="591"/>
      <c r="P4" s="588"/>
      <c r="Q4" s="185"/>
      <c r="R4" s="186"/>
    </row>
    <row r="5" spans="1:18" ht="31.15" customHeight="1">
      <c r="A5" s="381"/>
      <c r="B5" s="423"/>
      <c r="C5" s="188"/>
      <c r="D5" s="188"/>
      <c r="E5" s="188"/>
      <c r="F5" s="188"/>
      <c r="G5" s="188"/>
      <c r="H5" s="188"/>
      <c r="I5" s="188"/>
      <c r="J5" s="189"/>
      <c r="K5" s="189"/>
      <c r="L5" s="312"/>
      <c r="M5" s="284"/>
      <c r="N5" s="178"/>
      <c r="O5" s="294"/>
      <c r="P5" s="841"/>
    </row>
    <row r="6" spans="1:18" s="208" customFormat="1" ht="16.149999999999999" customHeight="1">
      <c r="A6" s="381" t="str">
        <f>IF(J6="","",MAX(A$3:A5)+1)</f>
        <v/>
      </c>
      <c r="B6" s="424" t="s">
        <v>666</v>
      </c>
      <c r="C6" s="194"/>
      <c r="D6" s="194"/>
      <c r="E6" s="194"/>
      <c r="F6" s="194"/>
      <c r="G6" s="194"/>
      <c r="H6" s="194"/>
      <c r="I6" s="195"/>
      <c r="J6" s="200"/>
      <c r="K6" s="237"/>
      <c r="L6" s="280"/>
      <c r="M6" s="284"/>
      <c r="N6" s="178"/>
      <c r="O6" s="294"/>
      <c r="P6" s="589"/>
    </row>
    <row r="7" spans="1:18" s="208" customFormat="1" ht="16.149999999999999" customHeight="1">
      <c r="A7" s="381" t="str">
        <f>IF(J7="","",MAX(A$3:A6)+1)</f>
        <v/>
      </c>
      <c r="B7" s="557"/>
      <c r="C7" s="194"/>
      <c r="D7" s="194"/>
      <c r="E7" s="194"/>
      <c r="F7" s="194"/>
      <c r="G7" s="194"/>
      <c r="H7" s="194"/>
      <c r="I7" s="195"/>
      <c r="J7" s="842"/>
      <c r="K7" s="842"/>
      <c r="L7" s="843"/>
      <c r="M7" s="284"/>
      <c r="N7" s="178"/>
      <c r="O7" s="294"/>
      <c r="P7" s="589">
        <f t="shared" ref="P7:P49" si="0">L7*K7</f>
        <v>0</v>
      </c>
    </row>
    <row r="8" spans="1:18" s="208" customFormat="1" ht="16.149999999999999" customHeight="1">
      <c r="A8" s="381" t="str">
        <f>IF(J8="","",MAX(A$3:A7)+1)</f>
        <v/>
      </c>
      <c r="B8" s="894" t="s">
        <v>667</v>
      </c>
      <c r="C8" s="194"/>
      <c r="D8" s="194"/>
      <c r="E8" s="194"/>
      <c r="F8" s="194"/>
      <c r="G8" s="194"/>
      <c r="H8" s="194"/>
      <c r="I8" s="195"/>
      <c r="J8" s="842"/>
      <c r="K8" s="842"/>
      <c r="L8" s="843"/>
      <c r="M8" s="284"/>
      <c r="N8" s="178"/>
      <c r="O8" s="294"/>
      <c r="P8" s="589">
        <f t="shared" si="0"/>
        <v>0</v>
      </c>
    </row>
    <row r="9" spans="1:18" s="208" customFormat="1" ht="16.149999999999999" customHeight="1">
      <c r="A9" s="381">
        <f>IF(J9="","",MAX(A$3:A8)+1)</f>
        <v>1</v>
      </c>
      <c r="B9" s="895" t="s">
        <v>668</v>
      </c>
      <c r="C9" s="194"/>
      <c r="D9" s="194"/>
      <c r="E9" s="194"/>
      <c r="F9" s="194"/>
      <c r="G9" s="194"/>
      <c r="H9" s="194"/>
      <c r="I9" s="195"/>
      <c r="J9" s="215" t="s">
        <v>224</v>
      </c>
      <c r="K9" s="212">
        <v>14</v>
      </c>
      <c r="L9" s="286"/>
      <c r="M9" s="284"/>
      <c r="N9" s="178"/>
      <c r="O9" s="294"/>
      <c r="P9" s="589">
        <f t="shared" si="0"/>
        <v>0</v>
      </c>
    </row>
    <row r="10" spans="1:18" s="208" customFormat="1" ht="16.149999999999999" customHeight="1">
      <c r="A10" s="381" t="str">
        <f>IF(J10="","",MAX(A$3:A9)+1)</f>
        <v/>
      </c>
      <c r="B10" s="557"/>
      <c r="C10" s="194"/>
      <c r="D10" s="194"/>
      <c r="E10" s="194"/>
      <c r="F10" s="194"/>
      <c r="G10" s="194"/>
      <c r="H10" s="194"/>
      <c r="I10" s="195"/>
      <c r="J10" s="842"/>
      <c r="K10" s="842"/>
      <c r="L10" s="843"/>
      <c r="M10" s="284"/>
      <c r="N10" s="178"/>
      <c r="O10" s="294"/>
      <c r="P10" s="589">
        <f t="shared" si="0"/>
        <v>0</v>
      </c>
    </row>
    <row r="11" spans="1:18" s="208" customFormat="1" ht="16.149999999999999" customHeight="1">
      <c r="A11" s="381" t="str">
        <f>IF(J11="","",MAX(A$3:A10)+1)</f>
        <v/>
      </c>
      <c r="B11" s="894" t="s">
        <v>669</v>
      </c>
      <c r="C11" s="194"/>
      <c r="D11" s="194"/>
      <c r="E11" s="318" t="s">
        <v>670</v>
      </c>
      <c r="F11" s="194"/>
      <c r="G11" s="194"/>
      <c r="H11" s="194"/>
      <c r="I11" s="195"/>
      <c r="J11" s="842"/>
      <c r="K11" s="842"/>
      <c r="L11" s="843"/>
      <c r="M11" s="281"/>
      <c r="N11" s="178"/>
      <c r="O11" s="282"/>
      <c r="P11" s="589">
        <f t="shared" si="0"/>
        <v>0</v>
      </c>
    </row>
    <row r="12" spans="1:18" s="208" customFormat="1" ht="16.149999999999999" customHeight="1">
      <c r="A12" s="381">
        <f>IF(J12="","",MAX(A$3:A11)+1)</f>
        <v>2</v>
      </c>
      <c r="B12" s="896" t="s">
        <v>671</v>
      </c>
      <c r="C12" s="194"/>
      <c r="D12" s="194"/>
      <c r="E12" s="194"/>
      <c r="F12" s="194"/>
      <c r="G12" s="194"/>
      <c r="H12" s="194"/>
      <c r="I12" s="195"/>
      <c r="J12" s="215" t="s">
        <v>272</v>
      </c>
      <c r="K12" s="897">
        <v>0.45</v>
      </c>
      <c r="L12" s="286"/>
      <c r="M12" s="284"/>
      <c r="N12" s="178"/>
      <c r="O12" s="294"/>
      <c r="P12" s="589">
        <f t="shared" si="0"/>
        <v>0</v>
      </c>
    </row>
    <row r="13" spans="1:18" s="208" customFormat="1" ht="16.149999999999999" customHeight="1">
      <c r="A13" s="381">
        <f>IF(J13="","",MAX(A$3:A12)+1)</f>
        <v>3</v>
      </c>
      <c r="B13" s="896" t="s">
        <v>672</v>
      </c>
      <c r="C13" s="194"/>
      <c r="D13" s="194"/>
      <c r="E13" s="194"/>
      <c r="F13" s="194"/>
      <c r="G13" s="194"/>
      <c r="H13" s="194"/>
      <c r="I13" s="195"/>
      <c r="J13" s="215" t="s">
        <v>272</v>
      </c>
      <c r="K13" s="897">
        <v>0.2</v>
      </c>
      <c r="L13" s="286"/>
      <c r="M13" s="284"/>
      <c r="N13" s="178"/>
      <c r="O13" s="294"/>
      <c r="P13" s="589">
        <f t="shared" si="0"/>
        <v>0</v>
      </c>
    </row>
    <row r="14" spans="1:18" s="208" customFormat="1" ht="16.149999999999999" customHeight="1">
      <c r="A14" s="381">
        <f>IF(J14="","",MAX(A$3:A13)+1)</f>
        <v>4</v>
      </c>
      <c r="B14" s="896" t="s">
        <v>673</v>
      </c>
      <c r="C14" s="194"/>
      <c r="D14" s="194"/>
      <c r="E14" s="194"/>
      <c r="F14" s="194"/>
      <c r="G14" s="194"/>
      <c r="H14" s="194"/>
      <c r="I14" s="195"/>
      <c r="J14" s="215" t="s">
        <v>272</v>
      </c>
      <c r="K14" s="897">
        <v>0.45</v>
      </c>
      <c r="L14" s="286"/>
      <c r="M14" s="284"/>
      <c r="N14" s="178"/>
      <c r="O14" s="294"/>
      <c r="P14" s="589">
        <f t="shared" si="0"/>
        <v>0</v>
      </c>
    </row>
    <row r="15" spans="1:18" s="208" customFormat="1" ht="16.149999999999999" customHeight="1">
      <c r="A15" s="381" t="str">
        <f>IF(J15="","",MAX(A$3:A14)+1)</f>
        <v/>
      </c>
      <c r="B15" s="896"/>
      <c r="C15" s="194"/>
      <c r="D15" s="194"/>
      <c r="E15" s="194"/>
      <c r="F15" s="194"/>
      <c r="G15" s="194"/>
      <c r="H15" s="194"/>
      <c r="I15" s="195"/>
      <c r="J15" s="215"/>
      <c r="K15" s="897"/>
      <c r="L15" s="286"/>
      <c r="M15" s="281"/>
      <c r="N15" s="178"/>
      <c r="O15" s="282"/>
      <c r="P15" s="589"/>
    </row>
    <row r="16" spans="1:18" s="208" customFormat="1" ht="16.149999999999999" customHeight="1">
      <c r="A16" s="381" t="str">
        <f>IF(J16="","",MAX(A$3:A15)+1)</f>
        <v/>
      </c>
      <c r="B16" s="894" t="s">
        <v>674</v>
      </c>
      <c r="C16" s="194"/>
      <c r="D16" s="194"/>
      <c r="E16" s="194"/>
      <c r="F16" s="194"/>
      <c r="G16" s="194"/>
      <c r="H16" s="194"/>
      <c r="I16" s="195"/>
      <c r="J16" s="842"/>
      <c r="K16" s="842"/>
      <c r="L16" s="843"/>
      <c r="M16" s="281"/>
      <c r="N16" s="178"/>
      <c r="O16" s="282"/>
      <c r="P16" s="589">
        <f t="shared" ref="P16" si="1">L16*K16</f>
        <v>0</v>
      </c>
    </row>
    <row r="17" spans="1:16" s="208" customFormat="1" ht="16.149999999999999" customHeight="1">
      <c r="A17" s="381">
        <f>IF(J17="","",MAX(A$3:A16)+1)</f>
        <v>5</v>
      </c>
      <c r="B17" s="896" t="s">
        <v>675</v>
      </c>
      <c r="C17" s="898"/>
      <c r="D17" s="898"/>
      <c r="E17" s="898"/>
      <c r="F17" s="898"/>
      <c r="G17" s="898"/>
      <c r="H17" s="898"/>
      <c r="I17" s="899"/>
      <c r="J17" s="215" t="s">
        <v>224</v>
      </c>
      <c r="K17" s="212">
        <v>6.5</v>
      </c>
      <c r="L17" s="286"/>
      <c r="M17" s="281"/>
      <c r="N17" s="178"/>
      <c r="O17" s="282"/>
      <c r="P17" s="589">
        <f>L17*K17</f>
        <v>0</v>
      </c>
    </row>
    <row r="18" spans="1:16" s="208" customFormat="1" ht="16.149999999999999" customHeight="1">
      <c r="A18" s="381">
        <f>IF(J18="","",MAX(A$3:A17)+1)</f>
        <v>6</v>
      </c>
      <c r="B18" s="896" t="s">
        <v>676</v>
      </c>
      <c r="C18" s="898"/>
      <c r="D18" s="898"/>
      <c r="E18" s="898"/>
      <c r="F18" s="898"/>
      <c r="G18" s="898"/>
      <c r="H18" s="898"/>
      <c r="I18" s="899"/>
      <c r="J18" s="215" t="s">
        <v>224</v>
      </c>
      <c r="K18" s="212">
        <v>11.5</v>
      </c>
      <c r="L18" s="286"/>
      <c r="M18" s="281"/>
      <c r="N18" s="178"/>
      <c r="O18" s="282"/>
      <c r="P18" s="589">
        <f>L18*K18</f>
        <v>0</v>
      </c>
    </row>
    <row r="19" spans="1:16" s="208" customFormat="1" ht="16.149999999999999" customHeight="1">
      <c r="A19" s="381" t="str">
        <f>IF(J19="","",MAX(A$3:A18)+1)</f>
        <v/>
      </c>
      <c r="B19" s="383"/>
      <c r="C19" s="194"/>
      <c r="D19" s="194"/>
      <c r="E19" s="194"/>
      <c r="F19" s="194"/>
      <c r="G19" s="194"/>
      <c r="H19" s="194"/>
      <c r="I19" s="195"/>
      <c r="J19" s="842"/>
      <c r="K19" s="842"/>
      <c r="L19" s="843"/>
      <c r="M19" s="281"/>
      <c r="N19" s="178"/>
      <c r="O19" s="282"/>
      <c r="P19" s="589">
        <f t="shared" si="0"/>
        <v>0</v>
      </c>
    </row>
    <row r="20" spans="1:16" s="208" customFormat="1" ht="16.149999999999999" customHeight="1">
      <c r="A20" s="381" t="str">
        <f>IF(J20="","",MAX(A$3:A19)+1)</f>
        <v/>
      </c>
      <c r="B20" s="894" t="s">
        <v>677</v>
      </c>
      <c r="C20" s="194"/>
      <c r="D20" s="194"/>
      <c r="E20" s="194"/>
      <c r="F20" s="194"/>
      <c r="G20" s="194"/>
      <c r="H20" s="194"/>
      <c r="I20" s="195"/>
      <c r="J20" s="842"/>
      <c r="K20" s="842"/>
      <c r="L20" s="843"/>
      <c r="M20" s="284"/>
      <c r="N20" s="178"/>
      <c r="O20" s="294"/>
      <c r="P20" s="589">
        <f t="shared" si="0"/>
        <v>0</v>
      </c>
    </row>
    <row r="21" spans="1:16" s="208" customFormat="1" ht="16.149999999999999" customHeight="1">
      <c r="A21" s="381">
        <f>IF(J21="","",MAX(A$3:A20)+1)</f>
        <v>7</v>
      </c>
      <c r="B21" s="896" t="s">
        <v>678</v>
      </c>
      <c r="C21" s="194"/>
      <c r="D21" s="194"/>
      <c r="E21" s="194"/>
      <c r="F21" s="194"/>
      <c r="G21" s="194"/>
      <c r="H21" s="194"/>
      <c r="I21" s="195"/>
      <c r="J21" s="215" t="s">
        <v>224</v>
      </c>
      <c r="K21" s="212">
        <v>13</v>
      </c>
      <c r="L21" s="286"/>
      <c r="M21" s="281"/>
      <c r="N21" s="178"/>
      <c r="O21" s="294"/>
      <c r="P21" s="589">
        <f t="shared" si="0"/>
        <v>0</v>
      </c>
    </row>
    <row r="22" spans="1:16" s="208" customFormat="1" ht="16.149999999999999" customHeight="1">
      <c r="A22" s="381">
        <f>IF(J22="","",MAX(A$3:A21)+1)</f>
        <v>8</v>
      </c>
      <c r="B22" s="896" t="s">
        <v>679</v>
      </c>
      <c r="C22" s="194"/>
      <c r="D22" s="194"/>
      <c r="E22" s="194"/>
      <c r="F22" s="194"/>
      <c r="G22" s="194"/>
      <c r="H22" s="194"/>
      <c r="I22" s="195"/>
      <c r="J22" s="215" t="s">
        <v>224</v>
      </c>
      <c r="K22" s="212">
        <v>13</v>
      </c>
      <c r="L22" s="286"/>
      <c r="M22" s="281"/>
      <c r="N22" s="178"/>
      <c r="O22" s="294"/>
      <c r="P22" s="589">
        <f t="shared" si="0"/>
        <v>0</v>
      </c>
    </row>
    <row r="23" spans="1:16" s="208" customFormat="1" ht="16.149999999999999" customHeight="1">
      <c r="A23" s="381">
        <f>IF(J23="","",MAX(A$3:A22)+1)</f>
        <v>9</v>
      </c>
      <c r="B23" s="896" t="s">
        <v>680</v>
      </c>
      <c r="C23" s="194"/>
      <c r="D23" s="194"/>
      <c r="E23" s="194"/>
      <c r="F23" s="194"/>
      <c r="G23" s="194"/>
      <c r="H23" s="194"/>
      <c r="I23" s="195"/>
      <c r="J23" s="215" t="s">
        <v>224</v>
      </c>
      <c r="K23" s="212">
        <v>13</v>
      </c>
      <c r="L23" s="286"/>
      <c r="M23" s="281"/>
      <c r="N23" s="178"/>
      <c r="O23" s="294"/>
      <c r="P23" s="589">
        <f t="shared" si="0"/>
        <v>0</v>
      </c>
    </row>
    <row r="24" spans="1:16" s="208" customFormat="1" ht="16.149999999999999" customHeight="1">
      <c r="A24" s="381">
        <f>IF(J24="","",MAX(A$3:A23)+1)</f>
        <v>10</v>
      </c>
      <c r="B24" s="896" t="s">
        <v>681</v>
      </c>
      <c r="C24" s="194"/>
      <c r="D24" s="194"/>
      <c r="E24" s="194"/>
      <c r="F24" s="194"/>
      <c r="G24" s="194"/>
      <c r="H24" s="194"/>
      <c r="I24" s="195"/>
      <c r="J24" s="215" t="s">
        <v>224</v>
      </c>
      <c r="K24" s="212">
        <v>13</v>
      </c>
      <c r="L24" s="286"/>
      <c r="M24" s="284"/>
      <c r="N24" s="178"/>
      <c r="O24" s="294"/>
      <c r="P24" s="589">
        <f t="shared" si="0"/>
        <v>0</v>
      </c>
    </row>
    <row r="25" spans="1:16" s="208" customFormat="1" ht="16.149999999999999" customHeight="1">
      <c r="A25" s="381">
        <f>IF(J25="","",MAX(A$3:A24)+1)</f>
        <v>11</v>
      </c>
      <c r="B25" s="896" t="s">
        <v>682</v>
      </c>
      <c r="C25" s="194"/>
      <c r="D25" s="194"/>
      <c r="E25" s="194"/>
      <c r="F25" s="194"/>
      <c r="G25" s="194"/>
      <c r="H25" s="194"/>
      <c r="I25" s="195"/>
      <c r="J25" s="215" t="s">
        <v>32</v>
      </c>
      <c r="K25" s="212">
        <v>8</v>
      </c>
      <c r="L25" s="286"/>
      <c r="M25" s="284"/>
      <c r="N25" s="178"/>
      <c r="O25" s="294"/>
      <c r="P25" s="589">
        <f t="shared" si="0"/>
        <v>0</v>
      </c>
    </row>
    <row r="26" spans="1:16" s="208" customFormat="1" ht="16.149999999999999" customHeight="1">
      <c r="A26" s="381">
        <f>IF(J26="","",MAX(A$3:A25)+1)</f>
        <v>12</v>
      </c>
      <c r="B26" s="896" t="s">
        <v>683</v>
      </c>
      <c r="C26" s="194"/>
      <c r="D26" s="194"/>
      <c r="E26" s="194"/>
      <c r="F26" s="194"/>
      <c r="G26" s="194"/>
      <c r="H26" s="194"/>
      <c r="I26" s="195"/>
      <c r="J26" s="215" t="s">
        <v>32</v>
      </c>
      <c r="K26" s="212">
        <v>6.4</v>
      </c>
      <c r="L26" s="286"/>
      <c r="M26" s="284"/>
      <c r="N26" s="178"/>
      <c r="O26" s="294"/>
      <c r="P26" s="589">
        <f t="shared" si="0"/>
        <v>0</v>
      </c>
    </row>
    <row r="27" spans="1:16" s="208" customFormat="1" ht="16.149999999999999" customHeight="1">
      <c r="A27" s="381">
        <f>IF(J27="","",MAX(A$3:A26)+1)</f>
        <v>13</v>
      </c>
      <c r="B27" s="896" t="s">
        <v>684</v>
      </c>
      <c r="C27" s="194"/>
      <c r="D27" s="194"/>
      <c r="E27" s="194"/>
      <c r="F27" s="194"/>
      <c r="G27" s="194"/>
      <c r="H27" s="194"/>
      <c r="I27" s="195"/>
      <c r="J27" s="215" t="s">
        <v>32</v>
      </c>
      <c r="K27" s="212">
        <v>3.9</v>
      </c>
      <c r="L27" s="286"/>
      <c r="M27" s="284"/>
      <c r="N27" s="178"/>
      <c r="O27" s="294"/>
      <c r="P27" s="589">
        <f t="shared" si="0"/>
        <v>0</v>
      </c>
    </row>
    <row r="28" spans="1:16" s="208" customFormat="1" ht="16.149999999999999" customHeight="1">
      <c r="A28" s="381" t="str">
        <f>IF(J28="","",MAX(A$3:A27)+1)</f>
        <v/>
      </c>
      <c r="B28" s="383"/>
      <c r="C28" s="194"/>
      <c r="D28" s="194"/>
      <c r="E28" s="194"/>
      <c r="F28" s="194"/>
      <c r="G28" s="194"/>
      <c r="H28" s="194"/>
      <c r="I28" s="195"/>
      <c r="J28" s="842"/>
      <c r="K28" s="842"/>
      <c r="L28" s="843"/>
      <c r="M28" s="284"/>
      <c r="N28" s="178"/>
      <c r="O28" s="294"/>
      <c r="P28" s="589">
        <f t="shared" si="0"/>
        <v>0</v>
      </c>
    </row>
    <row r="29" spans="1:16" s="208" customFormat="1" ht="16.149999999999999" customHeight="1">
      <c r="A29" s="381" t="str">
        <f>IF(J29="","",MAX(A$3:A28)+1)</f>
        <v/>
      </c>
      <c r="B29" s="894" t="s">
        <v>685</v>
      </c>
      <c r="C29" s="194"/>
      <c r="D29" s="194"/>
      <c r="E29" s="194"/>
      <c r="F29" s="194"/>
      <c r="G29" s="194"/>
      <c r="H29" s="194"/>
      <c r="I29" s="195"/>
      <c r="J29" s="842"/>
      <c r="K29" s="842"/>
      <c r="L29" s="843"/>
      <c r="M29" s="284"/>
      <c r="N29" s="178"/>
      <c r="O29" s="294"/>
      <c r="P29" s="589">
        <f t="shared" si="0"/>
        <v>0</v>
      </c>
    </row>
    <row r="30" spans="1:16" s="208" customFormat="1" ht="16.149999999999999" customHeight="1">
      <c r="A30" s="381">
        <f>IF(J30="","",MAX(A$3:A29)+1)</f>
        <v>14</v>
      </c>
      <c r="B30" s="896" t="s">
        <v>686</v>
      </c>
      <c r="C30" s="194"/>
      <c r="D30" s="194"/>
      <c r="E30" s="194"/>
      <c r="F30" s="194"/>
      <c r="G30" s="194"/>
      <c r="H30" s="194"/>
      <c r="I30" s="195"/>
      <c r="J30" s="215" t="s">
        <v>32</v>
      </c>
      <c r="K30" s="212">
        <f>+K25</f>
        <v>8</v>
      </c>
      <c r="L30" s="286"/>
      <c r="M30" s="284"/>
      <c r="N30" s="178"/>
      <c r="O30" s="294"/>
      <c r="P30" s="589">
        <f t="shared" si="0"/>
        <v>0</v>
      </c>
    </row>
    <row r="31" spans="1:16" s="208" customFormat="1" ht="16.149999999999999" customHeight="1">
      <c r="A31" s="381">
        <f>IF(J31="","",MAX(A$3:A30)+1)</f>
        <v>15</v>
      </c>
      <c r="B31" s="896" t="s">
        <v>687</v>
      </c>
      <c r="C31" s="194"/>
      <c r="D31" s="194"/>
      <c r="E31" s="194"/>
      <c r="F31" s="194"/>
      <c r="G31" s="194"/>
      <c r="H31" s="194"/>
      <c r="I31" s="195"/>
      <c r="J31" s="215" t="s">
        <v>32</v>
      </c>
      <c r="K31" s="212">
        <f>+K30</f>
        <v>8</v>
      </c>
      <c r="L31" s="286"/>
      <c r="M31" s="284"/>
      <c r="N31" s="178"/>
      <c r="O31" s="294"/>
      <c r="P31" s="589">
        <f t="shared" si="0"/>
        <v>0</v>
      </c>
    </row>
    <row r="32" spans="1:16" s="208" customFormat="1" ht="16.149999999999999" customHeight="1">
      <c r="A32" s="381">
        <f>IF(J32="","",MAX(A$3:A31)+1)</f>
        <v>16</v>
      </c>
      <c r="B32" s="896" t="s">
        <v>688</v>
      </c>
      <c r="C32" s="194"/>
      <c r="D32" s="194"/>
      <c r="E32" s="194"/>
      <c r="F32" s="194"/>
      <c r="G32" s="194"/>
      <c r="H32" s="194"/>
      <c r="I32" s="195"/>
      <c r="J32" s="215" t="s">
        <v>32</v>
      </c>
      <c r="K32" s="212">
        <v>3.5</v>
      </c>
      <c r="L32" s="286"/>
      <c r="M32" s="284"/>
      <c r="N32" s="178"/>
      <c r="O32" s="294"/>
      <c r="P32" s="589">
        <f t="shared" si="0"/>
        <v>0</v>
      </c>
    </row>
    <row r="33" spans="1:16" s="208" customFormat="1" ht="16.149999999999999" customHeight="1">
      <c r="A33" s="381">
        <f>IF(J33="","",MAX(A$3:A32)+1)</f>
        <v>17</v>
      </c>
      <c r="B33" s="896" t="s">
        <v>689</v>
      </c>
      <c r="C33" s="194"/>
      <c r="D33" s="194"/>
      <c r="E33" s="194"/>
      <c r="F33" s="194"/>
      <c r="G33" s="194"/>
      <c r="H33" s="194"/>
      <c r="I33" s="195"/>
      <c r="J33" s="215" t="s">
        <v>32</v>
      </c>
      <c r="K33" s="212">
        <v>2.8</v>
      </c>
      <c r="L33" s="286"/>
      <c r="M33" s="284"/>
      <c r="N33" s="178"/>
      <c r="O33" s="294"/>
      <c r="P33" s="589">
        <f t="shared" si="0"/>
        <v>0</v>
      </c>
    </row>
    <row r="34" spans="1:16" s="208" customFormat="1" ht="16.149999999999999" customHeight="1">
      <c r="A34" s="381">
        <f>IF(J34="","",MAX(A$3:A33)+1)</f>
        <v>18</v>
      </c>
      <c r="B34" s="896" t="s">
        <v>690</v>
      </c>
      <c r="C34" s="194"/>
      <c r="D34" s="194"/>
      <c r="E34" s="194"/>
      <c r="F34" s="194"/>
      <c r="G34" s="194"/>
      <c r="H34" s="194"/>
      <c r="I34" s="195"/>
      <c r="J34" s="215" t="s">
        <v>230</v>
      </c>
      <c r="K34" s="201">
        <v>1</v>
      </c>
      <c r="L34" s="286"/>
      <c r="M34" s="284"/>
      <c r="N34" s="178"/>
      <c r="O34" s="294"/>
      <c r="P34" s="589">
        <f t="shared" si="0"/>
        <v>0</v>
      </c>
    </row>
    <row r="35" spans="1:16" s="208" customFormat="1" ht="16.149999999999999" customHeight="1">
      <c r="A35" s="381" t="str">
        <f>IF(J35="","",MAX(A$3:A34)+1)</f>
        <v/>
      </c>
      <c r="B35" s="383"/>
      <c r="C35" s="194"/>
      <c r="D35" s="194"/>
      <c r="E35" s="194"/>
      <c r="F35" s="194"/>
      <c r="G35" s="194"/>
      <c r="H35" s="194"/>
      <c r="I35" s="195"/>
      <c r="J35" s="842"/>
      <c r="K35" s="842"/>
      <c r="L35" s="843"/>
      <c r="M35" s="284"/>
      <c r="N35" s="178"/>
      <c r="O35" s="294"/>
      <c r="P35" s="589">
        <f t="shared" si="0"/>
        <v>0</v>
      </c>
    </row>
    <row r="36" spans="1:16" s="208" customFormat="1" ht="16.149999999999999" customHeight="1">
      <c r="A36" s="381" t="str">
        <f>IF(J36="","",MAX(A$3:A35)+1)</f>
        <v/>
      </c>
      <c r="B36" s="894" t="s">
        <v>691</v>
      </c>
      <c r="C36" s="194"/>
      <c r="D36" s="194"/>
      <c r="E36" s="194"/>
      <c r="F36" s="194"/>
      <c r="G36" s="194"/>
      <c r="H36" s="194"/>
      <c r="I36" s="195"/>
      <c r="J36" s="842"/>
      <c r="K36" s="842"/>
      <c r="L36" s="843"/>
      <c r="M36" s="284"/>
      <c r="N36" s="178"/>
      <c r="O36" s="294"/>
      <c r="P36" s="589">
        <f t="shared" si="0"/>
        <v>0</v>
      </c>
    </row>
    <row r="37" spans="1:16" s="208" customFormat="1" ht="16.149999999999999" customHeight="1">
      <c r="A37" s="381" t="str">
        <f>IF(J37="","",MAX(A$3:A36)+1)</f>
        <v/>
      </c>
      <c r="B37" s="896" t="s">
        <v>692</v>
      </c>
      <c r="C37" s="194"/>
      <c r="D37" s="194"/>
      <c r="E37" s="194"/>
      <c r="F37" s="194"/>
      <c r="G37" s="194"/>
      <c r="H37" s="194"/>
      <c r="I37" s="195"/>
      <c r="J37" s="215"/>
      <c r="K37" s="212"/>
      <c r="L37" s="286"/>
      <c r="M37" s="284"/>
      <c r="N37" s="178"/>
      <c r="O37" s="294"/>
      <c r="P37" s="589"/>
    </row>
    <row r="38" spans="1:16" s="208" customFormat="1" ht="16.149999999999999" customHeight="1">
      <c r="A38" s="381">
        <f>IF(J38="","",MAX(A$3:A37)+1)</f>
        <v>19</v>
      </c>
      <c r="B38" s="900" t="s">
        <v>693</v>
      </c>
      <c r="C38" s="194"/>
      <c r="D38" s="194"/>
      <c r="E38" s="194"/>
      <c r="F38" s="194"/>
      <c r="G38" s="194"/>
      <c r="H38" s="194"/>
      <c r="I38" s="195"/>
      <c r="J38" s="215" t="s">
        <v>32</v>
      </c>
      <c r="K38" s="212">
        <v>8.1999999999999993</v>
      </c>
      <c r="L38" s="286"/>
      <c r="M38" s="284"/>
      <c r="N38" s="178"/>
      <c r="O38" s="294"/>
      <c r="P38" s="589">
        <f t="shared" ref="P38:P39" si="2">L38*K38</f>
        <v>0</v>
      </c>
    </row>
    <row r="39" spans="1:16" s="208" customFormat="1" ht="16.149999999999999" customHeight="1">
      <c r="A39" s="381">
        <f>IF(J39="","",MAX(A$3:A38)+1)</f>
        <v>20</v>
      </c>
      <c r="B39" s="900" t="s">
        <v>694</v>
      </c>
      <c r="C39" s="194"/>
      <c r="D39" s="194"/>
      <c r="E39" s="194"/>
      <c r="F39" s="194"/>
      <c r="G39" s="194"/>
      <c r="H39" s="194"/>
      <c r="I39" s="195"/>
      <c r="J39" s="215" t="s">
        <v>32</v>
      </c>
      <c r="K39" s="212">
        <v>7</v>
      </c>
      <c r="L39" s="286"/>
      <c r="M39" s="284"/>
      <c r="N39" s="178"/>
      <c r="O39" s="294"/>
      <c r="P39" s="589">
        <f t="shared" si="2"/>
        <v>0</v>
      </c>
    </row>
    <row r="40" spans="1:16" s="208" customFormat="1" ht="16.149999999999999" customHeight="1">
      <c r="A40" s="381" t="str">
        <f>IF(J40="","",MAX(A$3:A39)+1)</f>
        <v/>
      </c>
      <c r="B40" s="896" t="s">
        <v>695</v>
      </c>
      <c r="C40" s="194"/>
      <c r="D40" s="194"/>
      <c r="E40" s="194"/>
      <c r="F40" s="194"/>
      <c r="G40" s="194"/>
      <c r="H40" s="194"/>
      <c r="I40" s="195"/>
      <c r="J40" s="215"/>
      <c r="K40" s="212"/>
      <c r="L40" s="286"/>
      <c r="M40" s="284"/>
      <c r="N40" s="178"/>
      <c r="O40" s="294"/>
      <c r="P40" s="589"/>
    </row>
    <row r="41" spans="1:16" s="208" customFormat="1" ht="16.149999999999999" customHeight="1" collapsed="1">
      <c r="A41" s="381">
        <f>IF(J41="","",MAX(A$3:A40)+1)</f>
        <v>21</v>
      </c>
      <c r="B41" s="900" t="s">
        <v>696</v>
      </c>
      <c r="C41" s="194"/>
      <c r="D41" s="194"/>
      <c r="E41" s="194"/>
      <c r="F41" s="194"/>
      <c r="G41" s="194"/>
      <c r="H41" s="194"/>
      <c r="I41" s="195"/>
      <c r="J41" s="215" t="s">
        <v>206</v>
      </c>
      <c r="K41" s="212">
        <v>1</v>
      </c>
      <c r="L41" s="286"/>
      <c r="M41" s="284"/>
      <c r="N41" s="178"/>
      <c r="O41" s="294"/>
      <c r="P41" s="589">
        <f t="shared" ref="P41:P42" si="3">L41*K41</f>
        <v>0</v>
      </c>
    </row>
    <row r="42" spans="1:16" s="208" customFormat="1" ht="16.149999999999999" customHeight="1" collapsed="1">
      <c r="A42" s="381">
        <f>IF(J42="","",MAX(A$3:A41)+1)</f>
        <v>22</v>
      </c>
      <c r="B42" s="900" t="s">
        <v>697</v>
      </c>
      <c r="C42" s="194"/>
      <c r="D42" s="194"/>
      <c r="E42" s="194"/>
      <c r="F42" s="194"/>
      <c r="G42" s="194"/>
      <c r="H42" s="194"/>
      <c r="I42" s="195"/>
      <c r="J42" s="215" t="s">
        <v>206</v>
      </c>
      <c r="K42" s="212">
        <v>1</v>
      </c>
      <c r="L42" s="286"/>
      <c r="M42" s="284"/>
      <c r="N42" s="178"/>
      <c r="O42" s="294"/>
      <c r="P42" s="589">
        <f t="shared" si="3"/>
        <v>0</v>
      </c>
    </row>
    <row r="43" spans="1:16" s="208" customFormat="1" ht="16.149999999999999" customHeight="1">
      <c r="A43" s="381" t="str">
        <f>IF(J43="","",MAX(A$3:A42)+1)</f>
        <v/>
      </c>
      <c r="B43" s="901"/>
      <c r="C43" s="194"/>
      <c r="D43" s="194"/>
      <c r="E43" s="194"/>
      <c r="F43" s="194"/>
      <c r="G43" s="194"/>
      <c r="H43" s="194"/>
      <c r="I43" s="195"/>
      <c r="J43" s="205"/>
      <c r="K43" s="205"/>
      <c r="L43" s="902"/>
      <c r="M43" s="284"/>
      <c r="N43" s="178"/>
      <c r="O43" s="294"/>
      <c r="P43" s="589">
        <f t="shared" si="0"/>
        <v>0</v>
      </c>
    </row>
    <row r="44" spans="1:16" s="208" customFormat="1" ht="16.149999999999999" customHeight="1" thickBot="1">
      <c r="A44" s="389" t="str">
        <f>IF(J44="","",MAX(A$3:A43)+1)</f>
        <v/>
      </c>
      <c r="B44" s="903"/>
      <c r="C44" s="259"/>
      <c r="D44" s="259"/>
      <c r="E44" s="259"/>
      <c r="F44" s="259"/>
      <c r="G44" s="259"/>
      <c r="H44" s="259"/>
      <c r="I44" s="260"/>
      <c r="J44" s="904"/>
      <c r="K44" s="904"/>
      <c r="L44" s="905"/>
      <c r="M44" s="264"/>
      <c r="N44" s="265"/>
      <c r="O44" s="592"/>
      <c r="P44" s="854">
        <f t="shared" si="0"/>
        <v>0</v>
      </c>
    </row>
    <row r="45" spans="1:16" s="208" customFormat="1" ht="16.149999999999999" customHeight="1">
      <c r="A45" s="379" t="str">
        <f>IF(J45="","",MAX(A$3:A44)+1)</f>
        <v/>
      </c>
      <c r="B45" s="906" t="s">
        <v>698</v>
      </c>
      <c r="C45" s="173"/>
      <c r="D45" s="173"/>
      <c r="E45" s="173"/>
      <c r="F45" s="173"/>
      <c r="G45" s="173"/>
      <c r="H45" s="173"/>
      <c r="I45" s="250"/>
      <c r="J45" s="907"/>
      <c r="K45" s="907"/>
      <c r="L45" s="908"/>
      <c r="M45" s="254"/>
      <c r="N45" s="255"/>
      <c r="O45" s="324"/>
      <c r="P45" s="847">
        <f t="shared" si="0"/>
        <v>0</v>
      </c>
    </row>
    <row r="46" spans="1:16" s="208" customFormat="1" ht="16.149999999999999" customHeight="1">
      <c r="A46" s="381" t="str">
        <f>IF(J46="","",MAX(A$3:A45)+1)</f>
        <v/>
      </c>
      <c r="B46" s="424"/>
      <c r="C46" s="194"/>
      <c r="D46" s="194"/>
      <c r="E46" s="194"/>
      <c r="F46" s="194"/>
      <c r="G46" s="194"/>
      <c r="H46" s="194"/>
      <c r="I46" s="195"/>
      <c r="J46" s="205"/>
      <c r="K46" s="205"/>
      <c r="L46" s="902"/>
      <c r="M46" s="284"/>
      <c r="N46" s="178"/>
      <c r="O46" s="294"/>
      <c r="P46" s="589"/>
    </row>
    <row r="47" spans="1:16" s="208" customFormat="1" ht="16.149999999999999" customHeight="1">
      <c r="A47" s="381" t="str">
        <f>IF(J47="","",MAX(A$3:A46)+1)</f>
        <v/>
      </c>
      <c r="B47" s="894" t="s">
        <v>699</v>
      </c>
      <c r="C47" s="194"/>
      <c r="D47" s="194"/>
      <c r="E47" s="194"/>
      <c r="F47" s="194"/>
      <c r="G47" s="194"/>
      <c r="H47" s="194"/>
      <c r="I47" s="195"/>
      <c r="J47" s="215"/>
      <c r="K47" s="212"/>
      <c r="L47" s="286"/>
      <c r="M47" s="284"/>
      <c r="N47" s="178"/>
      <c r="O47" s="294"/>
      <c r="P47" s="589"/>
    </row>
    <row r="48" spans="1:16" s="208" customFormat="1" ht="16.149999999999999" customHeight="1">
      <c r="A48" s="381">
        <f>IF(J48="","",MAX(A$3:A47)+1)</f>
        <v>23</v>
      </c>
      <c r="B48" s="895" t="s">
        <v>700</v>
      </c>
      <c r="C48" s="194"/>
      <c r="D48" s="194"/>
      <c r="E48" s="194"/>
      <c r="F48" s="194"/>
      <c r="G48" s="194"/>
      <c r="H48" s="194"/>
      <c r="I48" s="195"/>
      <c r="J48" s="215" t="s">
        <v>224</v>
      </c>
      <c r="K48" s="212">
        <v>19</v>
      </c>
      <c r="L48" s="286"/>
      <c r="M48" s="284"/>
      <c r="N48" s="178"/>
      <c r="O48" s="294"/>
      <c r="P48" s="589">
        <f t="shared" ref="P48" si="4">L48*K48</f>
        <v>0</v>
      </c>
    </row>
    <row r="49" spans="1:16" s="208" customFormat="1" ht="16.149999999999999" customHeight="1">
      <c r="A49" s="381" t="str">
        <f>IF(J49="","",MAX(A$3:A48)+1)</f>
        <v/>
      </c>
      <c r="B49" s="383"/>
      <c r="C49" s="194"/>
      <c r="D49" s="194"/>
      <c r="E49" s="194"/>
      <c r="F49" s="194"/>
      <c r="G49" s="194"/>
      <c r="H49" s="194"/>
      <c r="I49" s="195"/>
      <c r="J49" s="205"/>
      <c r="K49" s="205"/>
      <c r="L49" s="902"/>
      <c r="M49" s="284"/>
      <c r="N49" s="178"/>
      <c r="O49" s="294"/>
      <c r="P49" s="589">
        <f t="shared" si="0"/>
        <v>0</v>
      </c>
    </row>
    <row r="50" spans="1:16" s="208" customFormat="1" ht="16.149999999999999" customHeight="1">
      <c r="A50" s="381" t="str">
        <f>IF(J50="","",MAX(A$3:A49)+1)</f>
        <v/>
      </c>
      <c r="B50" s="894" t="s">
        <v>701</v>
      </c>
      <c r="C50" s="194"/>
      <c r="D50" s="194"/>
      <c r="E50" s="194"/>
      <c r="F50" s="194"/>
      <c r="G50" s="194"/>
      <c r="H50" s="194"/>
      <c r="I50" s="195"/>
      <c r="J50" s="215"/>
      <c r="K50" s="897"/>
      <c r="L50" s="286"/>
      <c r="M50" s="284"/>
      <c r="N50" s="178"/>
      <c r="O50" s="294"/>
      <c r="P50" s="589"/>
    </row>
    <row r="51" spans="1:16" s="208" customFormat="1" ht="27" customHeight="1">
      <c r="A51" s="381">
        <f>IF(J51="","",MAX(A$3:A50)+1)</f>
        <v>24</v>
      </c>
      <c r="B51" s="1015" t="s">
        <v>702</v>
      </c>
      <c r="C51" s="973"/>
      <c r="D51" s="973"/>
      <c r="E51" s="973"/>
      <c r="F51" s="973"/>
      <c r="G51" s="973"/>
      <c r="H51" s="973"/>
      <c r="I51" s="974"/>
      <c r="J51" s="215" t="s">
        <v>224</v>
      </c>
      <c r="K51" s="212">
        <v>19</v>
      </c>
      <c r="L51" s="286"/>
      <c r="M51" s="284"/>
      <c r="N51" s="178"/>
      <c r="O51" s="294"/>
      <c r="P51" s="589">
        <f t="shared" ref="P51:P61" si="5">L51*K51</f>
        <v>0</v>
      </c>
    </row>
    <row r="52" spans="1:16" s="208" customFormat="1" ht="16.149999999999999" customHeight="1">
      <c r="A52" s="381">
        <f>IF(J52="","",MAX(A$3:A51)+1)</f>
        <v>25</v>
      </c>
      <c r="B52" s="896" t="s">
        <v>703</v>
      </c>
      <c r="C52" s="194"/>
      <c r="D52" s="194"/>
      <c r="E52" s="194"/>
      <c r="F52" s="194"/>
      <c r="G52" s="194"/>
      <c r="H52" s="194"/>
      <c r="I52" s="195"/>
      <c r="J52" s="215" t="s">
        <v>294</v>
      </c>
      <c r="K52" s="897">
        <v>950</v>
      </c>
      <c r="L52" s="286"/>
      <c r="M52" s="284"/>
      <c r="N52" s="178"/>
      <c r="O52" s="294"/>
      <c r="P52" s="589">
        <f t="shared" si="5"/>
        <v>0</v>
      </c>
    </row>
    <row r="53" spans="1:16" s="208" customFormat="1" ht="16.149999999999999" customHeight="1">
      <c r="A53" s="381">
        <f>IF(J53="","",MAX(A$3:A52)+1)</f>
        <v>26</v>
      </c>
      <c r="B53" s="896" t="s">
        <v>704</v>
      </c>
      <c r="C53" s="194"/>
      <c r="D53" s="194"/>
      <c r="E53" s="194"/>
      <c r="F53" s="194"/>
      <c r="G53" s="194"/>
      <c r="H53" s="194"/>
      <c r="I53" s="195"/>
      <c r="J53" s="215" t="s">
        <v>32</v>
      </c>
      <c r="K53" s="212">
        <v>12.2</v>
      </c>
      <c r="L53" s="286"/>
      <c r="M53" s="284"/>
      <c r="N53" s="178"/>
      <c r="O53" s="294"/>
      <c r="P53" s="589">
        <f t="shared" si="5"/>
        <v>0</v>
      </c>
    </row>
    <row r="54" spans="1:16" s="208" customFormat="1" ht="16.149999999999999" customHeight="1">
      <c r="A54" s="381">
        <f>IF(J54="","",MAX(A$3:A53)+1)</f>
        <v>27</v>
      </c>
      <c r="B54" s="896" t="s">
        <v>705</v>
      </c>
      <c r="C54" s="194"/>
      <c r="D54" s="194"/>
      <c r="E54" s="194"/>
      <c r="F54" s="194"/>
      <c r="G54" s="194"/>
      <c r="H54" s="194"/>
      <c r="I54" s="195"/>
      <c r="J54" s="215" t="s">
        <v>32</v>
      </c>
      <c r="K54" s="212">
        <v>6</v>
      </c>
      <c r="L54" s="286"/>
      <c r="M54" s="284"/>
      <c r="N54" s="178"/>
      <c r="O54" s="294"/>
      <c r="P54" s="589">
        <f t="shared" si="5"/>
        <v>0</v>
      </c>
    </row>
    <row r="55" spans="1:16" s="208" customFormat="1" ht="16.149999999999999" customHeight="1">
      <c r="A55" s="381" t="str">
        <f>IF(J55="","",MAX(A$3:A54)+1)</f>
        <v/>
      </c>
      <c r="B55" s="383"/>
      <c r="C55" s="194"/>
      <c r="D55" s="194"/>
      <c r="E55" s="194"/>
      <c r="F55" s="194"/>
      <c r="G55" s="194"/>
      <c r="H55" s="194"/>
      <c r="I55" s="195"/>
      <c r="J55" s="205"/>
      <c r="K55" s="205"/>
      <c r="L55" s="902"/>
      <c r="M55" s="284"/>
      <c r="N55" s="178"/>
      <c r="O55" s="294"/>
      <c r="P55" s="589">
        <f t="shared" si="5"/>
        <v>0</v>
      </c>
    </row>
    <row r="56" spans="1:16" s="208" customFormat="1" ht="16.149999999999999" customHeight="1">
      <c r="A56" s="381" t="str">
        <f>IF(J56="","",MAX(A$3:A55)+1)</f>
        <v/>
      </c>
      <c r="B56" s="894" t="s">
        <v>685</v>
      </c>
      <c r="C56" s="194"/>
      <c r="D56" s="194"/>
      <c r="E56" s="194"/>
      <c r="F56" s="194"/>
      <c r="G56" s="194"/>
      <c r="H56" s="194"/>
      <c r="I56" s="195"/>
      <c r="J56" s="205"/>
      <c r="K56" s="205"/>
      <c r="L56" s="902"/>
      <c r="M56" s="284"/>
      <c r="N56" s="178"/>
      <c r="O56" s="294"/>
      <c r="P56" s="589">
        <f t="shared" si="5"/>
        <v>0</v>
      </c>
    </row>
    <row r="57" spans="1:16" s="208" customFormat="1" ht="16.149999999999999" customHeight="1">
      <c r="A57" s="381">
        <f>IF(J57="","",MAX(A$3:A56)+1)</f>
        <v>28</v>
      </c>
      <c r="B57" s="896" t="s">
        <v>706</v>
      </c>
      <c r="C57" s="194"/>
      <c r="D57" s="194"/>
      <c r="E57" s="194"/>
      <c r="F57" s="194"/>
      <c r="G57" s="194"/>
      <c r="H57" s="194"/>
      <c r="I57" s="195"/>
      <c r="J57" s="215" t="s">
        <v>32</v>
      </c>
      <c r="K57" s="212">
        <v>6</v>
      </c>
      <c r="L57" s="286"/>
      <c r="M57" s="284"/>
      <c r="N57" s="178"/>
      <c r="O57" s="294"/>
      <c r="P57" s="589">
        <f t="shared" si="5"/>
        <v>0</v>
      </c>
    </row>
    <row r="58" spans="1:16" s="208" customFormat="1" ht="16.149999999999999" customHeight="1">
      <c r="A58" s="381">
        <f>IF(J58="","",MAX(A$3:A57)+1)</f>
        <v>29</v>
      </c>
      <c r="B58" s="896" t="s">
        <v>707</v>
      </c>
      <c r="C58" s="194"/>
      <c r="D58" s="194"/>
      <c r="E58" s="194"/>
      <c r="F58" s="194"/>
      <c r="G58" s="194"/>
      <c r="H58" s="194"/>
      <c r="I58" s="195"/>
      <c r="J58" s="215" t="s">
        <v>206</v>
      </c>
      <c r="K58" s="201">
        <v>1</v>
      </c>
      <c r="L58" s="286"/>
      <c r="M58" s="284"/>
      <c r="N58" s="178"/>
      <c r="O58" s="294"/>
      <c r="P58" s="589">
        <f t="shared" si="5"/>
        <v>0</v>
      </c>
    </row>
    <row r="59" spans="1:16" s="208" customFormat="1" ht="16.149999999999999" customHeight="1">
      <c r="A59" s="381" t="str">
        <f>IF(J59="","",MAX(A$3:A58)+1)</f>
        <v/>
      </c>
      <c r="B59" s="383"/>
      <c r="C59" s="194"/>
      <c r="D59" s="194"/>
      <c r="E59" s="194"/>
      <c r="F59" s="194"/>
      <c r="G59" s="194"/>
      <c r="H59" s="194"/>
      <c r="I59" s="195"/>
      <c r="J59" s="842"/>
      <c r="K59" s="842"/>
      <c r="L59" s="843"/>
      <c r="M59" s="284"/>
      <c r="N59" s="178"/>
      <c r="O59" s="294"/>
      <c r="P59" s="589">
        <f t="shared" si="5"/>
        <v>0</v>
      </c>
    </row>
    <row r="60" spans="1:16" s="208" customFormat="1" ht="16.149999999999999" customHeight="1">
      <c r="A60" s="381" t="str">
        <f>IF(J60="","",MAX(A$3:A59)+1)</f>
        <v/>
      </c>
      <c r="B60" s="894" t="s">
        <v>691</v>
      </c>
      <c r="C60" s="194"/>
      <c r="D60" s="194"/>
      <c r="E60" s="194"/>
      <c r="F60" s="194"/>
      <c r="G60" s="194"/>
      <c r="H60" s="194"/>
      <c r="I60" s="195"/>
      <c r="J60" s="842"/>
      <c r="K60" s="842"/>
      <c r="L60" s="843"/>
      <c r="M60" s="284"/>
      <c r="N60" s="178"/>
      <c r="O60" s="294"/>
      <c r="P60" s="589">
        <f t="shared" si="5"/>
        <v>0</v>
      </c>
    </row>
    <row r="61" spans="1:16" s="208" customFormat="1" ht="16.149999999999999" customHeight="1">
      <c r="A61" s="381">
        <f>IF(J61="","",MAX(A$3:A60)+1)</f>
        <v>30</v>
      </c>
      <c r="B61" s="909" t="s">
        <v>708</v>
      </c>
      <c r="C61" s="194"/>
      <c r="D61" s="194"/>
      <c r="E61" s="194"/>
      <c r="F61" s="194"/>
      <c r="G61" s="194"/>
      <c r="H61" s="194"/>
      <c r="I61" s="195"/>
      <c r="J61" s="215" t="s">
        <v>32</v>
      </c>
      <c r="K61" s="212">
        <v>6</v>
      </c>
      <c r="L61" s="286"/>
      <c r="M61" s="284"/>
      <c r="N61" s="178"/>
      <c r="O61" s="294"/>
      <c r="P61" s="589">
        <f t="shared" si="5"/>
        <v>0</v>
      </c>
    </row>
    <row r="62" spans="1:16" ht="15" customHeight="1" thickBot="1">
      <c r="A62" s="389"/>
      <c r="B62" s="871"/>
      <c r="C62" s="243"/>
      <c r="D62" s="243"/>
      <c r="E62" s="243"/>
      <c r="F62" s="243"/>
      <c r="G62" s="243"/>
      <c r="H62" s="243"/>
      <c r="I62" s="243"/>
      <c r="J62" s="245"/>
      <c r="K62" s="594"/>
      <c r="L62" s="392"/>
      <c r="M62" s="853"/>
      <c r="N62" s="265"/>
      <c r="O62" s="872"/>
      <c r="P62" s="595"/>
    </row>
    <row r="63" spans="1:16" ht="13.5" customHeight="1" thickBot="1">
      <c r="A63" s="442"/>
      <c r="B63" s="400"/>
      <c r="C63" s="401"/>
      <c r="D63" s="401"/>
      <c r="E63" s="401"/>
      <c r="F63" s="401"/>
      <c r="G63" s="401"/>
      <c r="H63" s="401"/>
      <c r="I63" s="401"/>
      <c r="J63" s="402"/>
      <c r="K63" s="194"/>
      <c r="L63" s="403"/>
      <c r="M63" s="210"/>
      <c r="N63" s="178"/>
      <c r="O63" s="211"/>
      <c r="P63" s="441"/>
    </row>
    <row r="64" spans="1:16" ht="20.45" customHeight="1">
      <c r="A64" s="442"/>
      <c r="B64" s="400"/>
      <c r="C64" s="998" t="s">
        <v>421</v>
      </c>
      <c r="D64" s="999"/>
      <c r="E64" s="999"/>
      <c r="F64" s="999"/>
      <c r="G64" s="999"/>
      <c r="H64" s="999"/>
      <c r="I64" s="999"/>
      <c r="J64" s="568"/>
      <c r="K64" s="568" t="s">
        <v>422</v>
      </c>
      <c r="L64" s="569"/>
      <c r="M64" s="873"/>
      <c r="N64" s="571"/>
      <c r="O64" s="874"/>
      <c r="P64" s="572">
        <f>SUM(P5:P61)</f>
        <v>0</v>
      </c>
    </row>
    <row r="65" spans="1:16" ht="20.45" customHeight="1">
      <c r="A65" s="442"/>
      <c r="B65" s="400"/>
      <c r="C65" s="1000"/>
      <c r="D65" s="1001"/>
      <c r="E65" s="1001"/>
      <c r="F65" s="1001"/>
      <c r="G65" s="1001"/>
      <c r="H65" s="1001"/>
      <c r="I65" s="1001"/>
      <c r="J65" s="573"/>
      <c r="K65" s="573" t="s">
        <v>423</v>
      </c>
      <c r="L65" s="574"/>
      <c r="M65" s="875"/>
      <c r="N65" s="576"/>
      <c r="O65" s="876"/>
      <c r="P65" s="577">
        <f>0.2*P64</f>
        <v>0</v>
      </c>
    </row>
    <row r="66" spans="1:16" ht="20.45" customHeight="1" thickBot="1">
      <c r="A66" s="442"/>
      <c r="B66" s="400"/>
      <c r="C66" s="1002"/>
      <c r="D66" s="1003"/>
      <c r="E66" s="1003"/>
      <c r="F66" s="1003"/>
      <c r="G66" s="1003"/>
      <c r="H66" s="1003"/>
      <c r="I66" s="1003"/>
      <c r="J66" s="578"/>
      <c r="K66" s="578" t="s">
        <v>424</v>
      </c>
      <c r="L66" s="579"/>
      <c r="M66" s="877"/>
      <c r="N66" s="581"/>
      <c r="O66" s="878"/>
      <c r="P66" s="582">
        <f>+P65+P64</f>
        <v>0</v>
      </c>
    </row>
    <row r="67" spans="1:16" ht="18.75" thickBot="1">
      <c r="A67" s="462"/>
      <c r="B67" s="463"/>
      <c r="C67" s="464"/>
      <c r="D67" s="464"/>
      <c r="E67" s="464"/>
      <c r="F67" s="464"/>
      <c r="G67" s="464"/>
      <c r="H67" s="464"/>
      <c r="I67" s="464"/>
      <c r="J67" s="465"/>
      <c r="K67" s="259"/>
      <c r="L67" s="447"/>
      <c r="M67" s="879"/>
      <c r="N67" s="265"/>
      <c r="O67" s="266"/>
      <c r="P67" s="466"/>
    </row>
    <row r="68" spans="1:16" ht="18">
      <c r="M68" s="210"/>
      <c r="N68" s="178"/>
      <c r="O68" s="211"/>
    </row>
    <row r="69" spans="1:16" ht="18">
      <c r="M69" s="885"/>
      <c r="N69" s="240"/>
      <c r="O69" s="241"/>
    </row>
    <row r="70" spans="1:16" ht="18">
      <c r="M70" s="885"/>
      <c r="N70" s="240"/>
      <c r="O70" s="241"/>
    </row>
    <row r="71" spans="1:16" ht="18">
      <c r="M71" s="885"/>
      <c r="N71" s="240"/>
      <c r="O71" s="241"/>
    </row>
    <row r="72" spans="1:16" ht="18">
      <c r="M72" s="885"/>
      <c r="N72" s="240"/>
      <c r="O72" s="241"/>
    </row>
    <row r="73" spans="1:16" ht="18">
      <c r="M73" s="885"/>
      <c r="N73" s="240"/>
      <c r="O73" s="241"/>
    </row>
    <row r="74" spans="1:16" ht="18">
      <c r="M74" s="239"/>
      <c r="N74" s="240"/>
      <c r="O74" s="241"/>
    </row>
    <row r="75" spans="1:16" ht="18">
      <c r="M75" s="239"/>
      <c r="N75" s="240"/>
      <c r="O75" s="241"/>
    </row>
    <row r="76" spans="1:16" ht="18">
      <c r="M76" s="888"/>
      <c r="N76" s="240"/>
      <c r="O76" s="240"/>
    </row>
    <row r="77" spans="1:16" ht="18">
      <c r="M77" s="888"/>
      <c r="N77" s="240"/>
      <c r="O77" s="241"/>
    </row>
    <row r="78" spans="1:16" ht="18">
      <c r="M78" s="885"/>
      <c r="N78" s="240"/>
      <c r="O78" s="241"/>
    </row>
    <row r="79" spans="1:16" ht="18">
      <c r="M79" s="885"/>
      <c r="N79" s="240"/>
      <c r="O79" s="241"/>
    </row>
    <row r="80" spans="1:16" ht="18">
      <c r="M80" s="888"/>
      <c r="N80" s="240"/>
      <c r="O80" s="241"/>
    </row>
    <row r="81" spans="13:15" ht="18">
      <c r="M81" s="888"/>
      <c r="N81" s="240"/>
      <c r="O81" s="241"/>
    </row>
    <row r="82" spans="13:15" ht="18">
      <c r="M82" s="885"/>
      <c r="N82" s="240"/>
      <c r="O82" s="241"/>
    </row>
    <row r="83" spans="13:15" ht="18">
      <c r="M83" s="885"/>
      <c r="N83" s="240"/>
      <c r="O83" s="241"/>
    </row>
    <row r="84" spans="13:15" ht="18">
      <c r="M84" s="888"/>
      <c r="N84" s="240"/>
      <c r="O84" s="241"/>
    </row>
    <row r="85" spans="13:15" ht="18">
      <c r="M85" s="888"/>
      <c r="N85" s="240"/>
      <c r="O85" s="241"/>
    </row>
    <row r="86" spans="13:15" ht="18">
      <c r="M86" s="888"/>
      <c r="N86" s="240"/>
      <c r="O86" s="241"/>
    </row>
    <row r="87" spans="13:15" ht="18">
      <c r="M87" s="885"/>
      <c r="N87" s="240"/>
      <c r="O87" s="241"/>
    </row>
    <row r="88" spans="13:15" ht="18">
      <c r="M88" s="888"/>
      <c r="N88" s="240"/>
      <c r="O88" s="241"/>
    </row>
    <row r="89" spans="13:15" ht="18">
      <c r="M89" s="239"/>
      <c r="N89" s="240"/>
      <c r="O89" s="241"/>
    </row>
    <row r="90" spans="13:15" ht="18">
      <c r="M90" s="239"/>
      <c r="N90" s="240"/>
      <c r="O90" s="241"/>
    </row>
    <row r="91" spans="13:15" ht="18">
      <c r="M91" s="888"/>
      <c r="N91" s="240"/>
      <c r="O91" s="241"/>
    </row>
    <row r="92" spans="13:15" ht="18">
      <c r="M92" s="885"/>
      <c r="N92" s="240"/>
      <c r="O92" s="241"/>
    </row>
    <row r="93" spans="13:15" ht="18">
      <c r="M93" s="885"/>
      <c r="N93" s="240"/>
      <c r="O93" s="241"/>
    </row>
    <row r="94" spans="13:15" ht="18">
      <c r="M94" s="888"/>
      <c r="N94" s="240"/>
      <c r="O94" s="241"/>
    </row>
    <row r="95" spans="13:15" ht="18">
      <c r="M95" s="885"/>
      <c r="N95" s="240"/>
      <c r="O95" s="240"/>
    </row>
    <row r="96" spans="13:15" ht="18">
      <c r="M96" s="885"/>
      <c r="N96" s="240"/>
      <c r="O96" s="240"/>
    </row>
    <row r="97" spans="13:15" ht="18">
      <c r="M97" s="885"/>
      <c r="N97" s="240"/>
      <c r="O97" s="240"/>
    </row>
    <row r="98" spans="13:15" ht="18">
      <c r="M98" s="885"/>
      <c r="N98" s="240"/>
      <c r="O98" s="240"/>
    </row>
    <row r="99" spans="13:15" ht="18">
      <c r="M99" s="885"/>
      <c r="N99" s="240"/>
      <c r="O99" s="240"/>
    </row>
    <row r="100" spans="13:15" ht="18">
      <c r="M100" s="885"/>
      <c r="N100" s="240"/>
      <c r="O100" s="240"/>
    </row>
    <row r="101" spans="13:15" ht="18">
      <c r="M101" s="885"/>
      <c r="N101" s="240"/>
      <c r="O101" s="240"/>
    </row>
    <row r="102" spans="13:15" ht="18">
      <c r="M102" s="885"/>
      <c r="N102" s="240"/>
      <c r="O102" s="240"/>
    </row>
    <row r="103" spans="13:15" ht="18">
      <c r="M103" s="885"/>
      <c r="N103" s="240"/>
      <c r="O103" s="240"/>
    </row>
    <row r="104" spans="13:15" ht="18">
      <c r="M104" s="885"/>
      <c r="N104" s="240"/>
      <c r="O104" s="240"/>
    </row>
    <row r="105" spans="13:15" ht="18">
      <c r="M105" s="885"/>
      <c r="N105" s="240"/>
      <c r="O105" s="240"/>
    </row>
    <row r="106" spans="13:15" ht="18">
      <c r="M106" s="885"/>
      <c r="N106" s="240"/>
      <c r="O106" s="240"/>
    </row>
    <row r="107" spans="13:15" ht="18">
      <c r="M107" s="885"/>
      <c r="N107" s="240"/>
      <c r="O107" s="240"/>
    </row>
    <row r="108" spans="13:15" ht="18">
      <c r="M108" s="885"/>
      <c r="N108" s="240"/>
      <c r="O108" s="240"/>
    </row>
    <row r="109" spans="13:15" ht="18">
      <c r="M109" s="885"/>
      <c r="N109" s="240"/>
      <c r="O109" s="240"/>
    </row>
    <row r="110" spans="13:15" ht="18">
      <c r="M110" s="885"/>
      <c r="N110" s="240"/>
      <c r="O110" s="241"/>
    </row>
    <row r="111" spans="13:15" ht="18">
      <c r="M111" s="885"/>
      <c r="N111" s="240"/>
      <c r="O111" s="241"/>
    </row>
    <row r="112" spans="13:15" ht="16.5">
      <c r="M112" s="885"/>
      <c r="N112" s="241"/>
      <c r="O112" s="241"/>
    </row>
    <row r="113" spans="13:15" ht="14.25">
      <c r="M113" s="239"/>
      <c r="N113" s="296"/>
      <c r="O113" s="296"/>
    </row>
    <row r="114" spans="13:15" ht="14.25">
      <c r="M114" s="239"/>
      <c r="N114" s="296"/>
      <c r="O114" s="296"/>
    </row>
    <row r="115" spans="13:15" ht="14.25">
      <c r="M115" s="239"/>
      <c r="N115" s="296"/>
      <c r="O115" s="296"/>
    </row>
    <row r="116" spans="13:15" ht="18">
      <c r="M116" s="889"/>
      <c r="N116" s="890"/>
      <c r="O116" s="890"/>
    </row>
    <row r="117" spans="13:15" ht="18">
      <c r="M117" s="889"/>
      <c r="N117" s="890"/>
      <c r="O117" s="890"/>
    </row>
    <row r="118" spans="13:15" ht="18">
      <c r="M118" s="891"/>
      <c r="N118" s="308"/>
      <c r="O118" s="308"/>
    </row>
    <row r="119" spans="13:15" ht="18">
      <c r="M119" s="892"/>
      <c r="N119" s="308"/>
      <c r="O119" s="308"/>
    </row>
    <row r="120" spans="13:15" ht="18">
      <c r="M120" s="891"/>
      <c r="N120" s="313"/>
      <c r="O120" s="313"/>
    </row>
    <row r="121" spans="13:15">
      <c r="M121" s="308"/>
      <c r="N121" s="308"/>
      <c r="O121" s="308"/>
    </row>
    <row r="122" spans="13:15">
      <c r="M122" s="308"/>
      <c r="N122" s="308"/>
      <c r="O122" s="308"/>
    </row>
    <row r="123" spans="13:15">
      <c r="M123" s="308"/>
      <c r="N123" s="308"/>
      <c r="O123" s="308"/>
    </row>
    <row r="124" spans="13:15">
      <c r="M124" s="308"/>
      <c r="N124" s="308"/>
      <c r="O124" s="308"/>
    </row>
    <row r="125" spans="13:15">
      <c r="M125" s="308"/>
      <c r="N125" s="308"/>
      <c r="O125" s="308"/>
    </row>
    <row r="126" spans="13:15">
      <c r="M126" s="308"/>
      <c r="N126" s="308"/>
      <c r="O126" s="308"/>
    </row>
    <row r="127" spans="13:15">
      <c r="M127" s="308"/>
      <c r="N127" s="308"/>
      <c r="O127" s="308"/>
    </row>
    <row r="128" spans="13:15">
      <c r="M128" s="308"/>
      <c r="N128" s="308"/>
      <c r="O128" s="308"/>
    </row>
    <row r="129" spans="13:15">
      <c r="M129" s="308"/>
      <c r="N129" s="308"/>
      <c r="O129" s="308"/>
    </row>
    <row r="130" spans="13:15">
      <c r="M130" s="308"/>
      <c r="N130" s="308"/>
      <c r="O130" s="308"/>
    </row>
    <row r="131" spans="13:15">
      <c r="M131" s="308"/>
      <c r="N131" s="308"/>
      <c r="O131" s="308"/>
    </row>
    <row r="132" spans="13:15">
      <c r="M132" s="308"/>
      <c r="N132" s="308"/>
      <c r="O132" s="308"/>
    </row>
    <row r="133" spans="13:15">
      <c r="M133" s="308"/>
      <c r="N133" s="308"/>
      <c r="O133" s="308"/>
    </row>
    <row r="134" spans="13:15">
      <c r="M134" s="308"/>
      <c r="N134" s="308"/>
      <c r="O134" s="308"/>
    </row>
    <row r="135" spans="13:15">
      <c r="M135" s="308"/>
      <c r="N135" s="308"/>
      <c r="O135" s="308"/>
    </row>
    <row r="136" spans="13:15">
      <c r="M136" s="308"/>
      <c r="N136" s="308"/>
      <c r="O136" s="308"/>
    </row>
    <row r="137" spans="13:15">
      <c r="M137" s="308"/>
      <c r="N137" s="308"/>
      <c r="O137" s="308"/>
    </row>
    <row r="138" spans="13:15">
      <c r="M138" s="308"/>
      <c r="N138" s="308"/>
      <c r="O138" s="308"/>
    </row>
    <row r="139" spans="13:15">
      <c r="M139" s="308"/>
      <c r="N139" s="308"/>
      <c r="O139" s="308"/>
    </row>
    <row r="140" spans="13:15">
      <c r="M140" s="308"/>
      <c r="N140" s="308"/>
      <c r="O140" s="308"/>
    </row>
    <row r="141" spans="13:15">
      <c r="M141" s="308"/>
      <c r="N141" s="308"/>
      <c r="O141" s="308"/>
    </row>
    <row r="142" spans="13:15">
      <c r="M142" s="308"/>
      <c r="N142" s="308"/>
      <c r="O142" s="308"/>
    </row>
    <row r="143" spans="13:15">
      <c r="M143" s="308"/>
      <c r="N143" s="308"/>
      <c r="O143" s="308"/>
    </row>
    <row r="144" spans="13:15">
      <c r="M144" s="308"/>
      <c r="N144" s="308"/>
      <c r="O144" s="308"/>
    </row>
    <row r="145" spans="13:15">
      <c r="M145" s="308"/>
      <c r="N145" s="308"/>
      <c r="O145" s="308"/>
    </row>
    <row r="146" spans="13:15">
      <c r="M146" s="308"/>
      <c r="N146" s="308"/>
      <c r="O146" s="308"/>
    </row>
    <row r="147" spans="13:15">
      <c r="M147" s="308"/>
      <c r="N147" s="308"/>
      <c r="O147" s="308"/>
    </row>
    <row r="148" spans="13:15">
      <c r="M148" s="308"/>
      <c r="N148" s="308"/>
      <c r="O148" s="308"/>
    </row>
    <row r="149" spans="13:15">
      <c r="M149" s="308"/>
      <c r="N149" s="308"/>
      <c r="O149" s="308"/>
    </row>
    <row r="150" spans="13:15">
      <c r="M150" s="308"/>
      <c r="N150" s="308"/>
      <c r="O150" s="308"/>
    </row>
    <row r="151" spans="13:15">
      <c r="M151" s="308"/>
      <c r="N151" s="308"/>
      <c r="O151" s="308"/>
    </row>
    <row r="152" spans="13:15">
      <c r="M152" s="308"/>
      <c r="N152" s="308"/>
      <c r="O152" s="308"/>
    </row>
    <row r="153" spans="13:15">
      <c r="M153" s="308"/>
      <c r="N153" s="308"/>
      <c r="O153" s="308"/>
    </row>
    <row r="154" spans="13:15">
      <c r="M154" s="308"/>
      <c r="N154" s="308"/>
      <c r="O154" s="308"/>
    </row>
    <row r="155" spans="13:15">
      <c r="M155" s="308"/>
      <c r="N155" s="308"/>
      <c r="O155" s="308"/>
    </row>
    <row r="156" spans="13:15">
      <c r="M156" s="308"/>
      <c r="N156" s="308"/>
      <c r="O156" s="308"/>
    </row>
    <row r="157" spans="13:15">
      <c r="M157" s="308"/>
      <c r="N157" s="308"/>
      <c r="O157" s="308"/>
    </row>
    <row r="158" spans="13:15">
      <c r="M158" s="308"/>
      <c r="N158" s="308"/>
      <c r="O158" s="308"/>
    </row>
    <row r="159" spans="13:15">
      <c r="M159" s="308"/>
      <c r="N159" s="308"/>
      <c r="O159" s="308"/>
    </row>
    <row r="160" spans="13:15">
      <c r="M160" s="308"/>
      <c r="N160" s="308"/>
      <c r="O160" s="308"/>
    </row>
    <row r="161" spans="13:15">
      <c r="M161" s="308"/>
      <c r="N161" s="308"/>
      <c r="O161" s="308"/>
    </row>
    <row r="162" spans="13:15">
      <c r="M162" s="308"/>
      <c r="N162" s="308"/>
      <c r="O162" s="308"/>
    </row>
    <row r="163" spans="13:15">
      <c r="M163" s="308"/>
      <c r="N163" s="308"/>
      <c r="O163" s="308"/>
    </row>
    <row r="164" spans="13:15">
      <c r="M164" s="308"/>
      <c r="N164" s="308"/>
      <c r="O164" s="308"/>
    </row>
    <row r="165" spans="13:15">
      <c r="M165" s="308"/>
      <c r="N165" s="308"/>
      <c r="O165" s="308"/>
    </row>
    <row r="166" spans="13:15">
      <c r="M166" s="308"/>
      <c r="N166" s="308"/>
      <c r="O166" s="308"/>
    </row>
    <row r="167" spans="13:15">
      <c r="M167" s="308"/>
      <c r="N167" s="308"/>
      <c r="O167" s="308"/>
    </row>
    <row r="168" spans="13:15">
      <c r="M168" s="308"/>
      <c r="N168" s="308"/>
      <c r="O168" s="308"/>
    </row>
    <row r="169" spans="13:15">
      <c r="M169" s="308"/>
      <c r="N169" s="308"/>
      <c r="O169" s="308"/>
    </row>
    <row r="170" spans="13:15">
      <c r="M170" s="308"/>
      <c r="N170" s="308"/>
      <c r="O170" s="308"/>
    </row>
    <row r="171" spans="13:15">
      <c r="M171" s="308"/>
      <c r="N171" s="308"/>
      <c r="O171" s="308"/>
    </row>
    <row r="172" spans="13:15">
      <c r="M172" s="308"/>
      <c r="N172" s="308"/>
      <c r="O172" s="308"/>
    </row>
    <row r="173" spans="13:15">
      <c r="M173" s="308"/>
      <c r="N173" s="308"/>
      <c r="O173" s="308"/>
    </row>
    <row r="174" spans="13:15">
      <c r="M174" s="308"/>
      <c r="N174" s="308"/>
      <c r="O174" s="308"/>
    </row>
    <row r="175" spans="13:15">
      <c r="M175" s="308"/>
      <c r="N175" s="308"/>
      <c r="O175" s="308"/>
    </row>
    <row r="176" spans="13:15">
      <c r="M176" s="308"/>
      <c r="N176" s="308"/>
      <c r="O176" s="308"/>
    </row>
    <row r="177" spans="13:15">
      <c r="M177" s="308"/>
      <c r="N177" s="308"/>
      <c r="O177" s="308"/>
    </row>
    <row r="178" spans="13:15">
      <c r="M178" s="308"/>
      <c r="N178" s="308"/>
      <c r="O178" s="308"/>
    </row>
    <row r="179" spans="13:15">
      <c r="M179" s="308"/>
      <c r="N179" s="308"/>
      <c r="O179" s="308"/>
    </row>
    <row r="180" spans="13:15">
      <c r="M180" s="308"/>
      <c r="N180" s="308"/>
      <c r="O180" s="308"/>
    </row>
    <row r="181" spans="13:15">
      <c r="M181" s="308"/>
      <c r="N181" s="308"/>
      <c r="O181" s="308"/>
    </row>
    <row r="182" spans="13:15">
      <c r="M182" s="308"/>
      <c r="N182" s="308"/>
      <c r="O182" s="308"/>
    </row>
    <row r="183" spans="13:15">
      <c r="M183" s="308"/>
      <c r="N183" s="308"/>
      <c r="O183" s="308"/>
    </row>
    <row r="184" spans="13:15">
      <c r="M184" s="308"/>
      <c r="N184" s="308"/>
      <c r="O184" s="308"/>
    </row>
    <row r="185" spans="13:15">
      <c r="M185" s="308"/>
      <c r="N185" s="308"/>
      <c r="O185" s="308"/>
    </row>
    <row r="186" spans="13:15">
      <c r="M186" s="308"/>
      <c r="N186" s="308"/>
      <c r="O186" s="308"/>
    </row>
    <row r="187" spans="13:15">
      <c r="M187" s="308"/>
      <c r="N187" s="308"/>
      <c r="O187" s="308"/>
    </row>
    <row r="188" spans="13:15">
      <c r="M188" s="308"/>
      <c r="N188" s="308"/>
      <c r="O188" s="308"/>
    </row>
    <row r="189" spans="13:15">
      <c r="M189" s="308"/>
      <c r="N189" s="308"/>
      <c r="O189" s="308"/>
    </row>
    <row r="190" spans="13:15">
      <c r="M190" s="308"/>
      <c r="N190" s="308"/>
      <c r="O190" s="308"/>
    </row>
    <row r="191" spans="13:15">
      <c r="M191" s="308"/>
      <c r="N191" s="308"/>
      <c r="O191" s="308"/>
    </row>
    <row r="192" spans="13:15">
      <c r="M192" s="308"/>
      <c r="N192" s="308"/>
      <c r="O192" s="308"/>
    </row>
    <row r="193" spans="13:15">
      <c r="M193" s="308"/>
      <c r="N193" s="308"/>
      <c r="O193" s="308"/>
    </row>
    <row r="194" spans="13:15">
      <c r="M194" s="308"/>
      <c r="N194" s="308"/>
      <c r="O194" s="308"/>
    </row>
    <row r="195" spans="13:15">
      <c r="M195" s="308"/>
      <c r="N195" s="308"/>
      <c r="O195" s="308"/>
    </row>
    <row r="196" spans="13:15">
      <c r="M196" s="308"/>
      <c r="N196" s="308"/>
      <c r="O196" s="308"/>
    </row>
    <row r="197" spans="13:15">
      <c r="M197" s="308"/>
      <c r="N197" s="308"/>
      <c r="O197" s="308"/>
    </row>
    <row r="198" spans="13:15">
      <c r="M198" s="308"/>
      <c r="N198" s="308"/>
      <c r="O198" s="308"/>
    </row>
    <row r="199" spans="13:15">
      <c r="M199" s="308"/>
      <c r="N199" s="308"/>
      <c r="O199" s="308"/>
    </row>
    <row r="200" spans="13:15">
      <c r="M200" s="308"/>
      <c r="N200" s="308"/>
      <c r="O200" s="308"/>
    </row>
    <row r="201" spans="13:15">
      <c r="M201" s="308"/>
      <c r="N201" s="308"/>
      <c r="O201" s="308"/>
    </row>
    <row r="202" spans="13:15">
      <c r="M202" s="308"/>
      <c r="N202" s="308"/>
      <c r="O202" s="308"/>
    </row>
    <row r="203" spans="13:15">
      <c r="M203" s="308"/>
      <c r="N203" s="308"/>
      <c r="O203" s="308"/>
    </row>
    <row r="204" spans="13:15">
      <c r="M204" s="308"/>
      <c r="N204" s="308"/>
      <c r="O204" s="308"/>
    </row>
    <row r="205" spans="13:15">
      <c r="M205" s="308"/>
      <c r="N205" s="308"/>
      <c r="O205" s="308"/>
    </row>
    <row r="206" spans="13:15">
      <c r="M206" s="308"/>
      <c r="N206" s="308"/>
      <c r="O206" s="308"/>
    </row>
    <row r="207" spans="13:15">
      <c r="M207" s="308"/>
      <c r="N207" s="308"/>
      <c r="O207" s="308"/>
    </row>
    <row r="208" spans="13:15">
      <c r="M208" s="308"/>
      <c r="N208" s="308"/>
      <c r="O208" s="308"/>
    </row>
    <row r="209" spans="13:15">
      <c r="M209" s="308"/>
      <c r="N209" s="308"/>
      <c r="O209" s="308"/>
    </row>
    <row r="210" spans="13:15">
      <c r="M210" s="308"/>
      <c r="N210" s="308"/>
      <c r="O210" s="308"/>
    </row>
    <row r="211" spans="13:15">
      <c r="M211" s="308"/>
      <c r="N211" s="308"/>
      <c r="O211" s="308"/>
    </row>
    <row r="212" spans="13:15">
      <c r="M212" s="308"/>
      <c r="N212" s="308"/>
      <c r="O212" s="308"/>
    </row>
    <row r="213" spans="13:15">
      <c r="M213" s="308"/>
      <c r="N213" s="308"/>
      <c r="O213" s="308"/>
    </row>
    <row r="214" spans="13:15">
      <c r="M214" s="308"/>
      <c r="N214" s="308"/>
      <c r="O214" s="308"/>
    </row>
    <row r="215" spans="13:15">
      <c r="M215" s="308"/>
      <c r="N215" s="308"/>
      <c r="O215" s="308"/>
    </row>
    <row r="216" spans="13:15">
      <c r="M216" s="308"/>
      <c r="N216" s="308"/>
      <c r="O216" s="308"/>
    </row>
    <row r="217" spans="13:15">
      <c r="M217" s="308"/>
      <c r="N217" s="308"/>
      <c r="O217" s="308"/>
    </row>
    <row r="218" spans="13:15">
      <c r="M218" s="308"/>
      <c r="N218" s="308"/>
      <c r="O218" s="308"/>
    </row>
    <row r="219" spans="13:15">
      <c r="M219" s="308"/>
      <c r="N219" s="308"/>
      <c r="O219" s="308"/>
    </row>
    <row r="220" spans="13:15">
      <c r="M220" s="308"/>
      <c r="N220" s="308"/>
      <c r="O220" s="308"/>
    </row>
    <row r="221" spans="13:15">
      <c r="M221" s="308"/>
      <c r="N221" s="308"/>
      <c r="O221" s="308"/>
    </row>
    <row r="222" spans="13:15">
      <c r="M222" s="308"/>
      <c r="N222" s="308"/>
      <c r="O222" s="308"/>
    </row>
    <row r="223" spans="13:15">
      <c r="M223" s="308"/>
      <c r="N223" s="308"/>
      <c r="O223" s="308"/>
    </row>
    <row r="224" spans="13:15">
      <c r="M224" s="308"/>
      <c r="N224" s="308"/>
      <c r="O224" s="308"/>
    </row>
    <row r="225" spans="13:15">
      <c r="M225" s="308"/>
      <c r="N225" s="308"/>
      <c r="O225" s="308"/>
    </row>
    <row r="226" spans="13:15">
      <c r="M226" s="308"/>
      <c r="N226" s="308"/>
      <c r="O226" s="308"/>
    </row>
    <row r="227" spans="13:15">
      <c r="M227" s="308"/>
      <c r="N227" s="308"/>
      <c r="O227" s="308"/>
    </row>
    <row r="228" spans="13:15">
      <c r="M228" s="308"/>
      <c r="N228" s="308"/>
      <c r="O228" s="308"/>
    </row>
    <row r="229" spans="13:15">
      <c r="M229" s="308"/>
      <c r="N229" s="308"/>
      <c r="O229" s="308"/>
    </row>
    <row r="230" spans="13:15">
      <c r="M230" s="308"/>
      <c r="N230" s="308"/>
      <c r="O230" s="308"/>
    </row>
    <row r="231" spans="13:15">
      <c r="M231" s="308"/>
      <c r="N231" s="308"/>
      <c r="O231" s="308"/>
    </row>
    <row r="232" spans="13:15">
      <c r="M232" s="308"/>
      <c r="N232" s="308"/>
      <c r="O232" s="308"/>
    </row>
    <row r="233" spans="13:15">
      <c r="M233" s="308"/>
      <c r="N233" s="308"/>
      <c r="O233" s="308"/>
    </row>
    <row r="234" spans="13:15">
      <c r="M234" s="308"/>
      <c r="N234" s="308"/>
      <c r="O234" s="308"/>
    </row>
    <row r="235" spans="13:15">
      <c r="M235" s="308"/>
      <c r="N235" s="308"/>
      <c r="O235" s="308"/>
    </row>
    <row r="236" spans="13:15">
      <c r="M236" s="308"/>
      <c r="N236" s="308"/>
      <c r="O236" s="308"/>
    </row>
    <row r="237" spans="13:15">
      <c r="M237" s="308"/>
      <c r="N237" s="308"/>
      <c r="O237" s="308"/>
    </row>
    <row r="238" spans="13:15">
      <c r="M238" s="308"/>
      <c r="N238" s="308"/>
      <c r="O238" s="308"/>
    </row>
    <row r="239" spans="13:15">
      <c r="M239" s="308"/>
      <c r="N239" s="308"/>
      <c r="O239" s="308"/>
    </row>
    <row r="240" spans="13:15">
      <c r="M240" s="308"/>
      <c r="N240" s="308"/>
      <c r="O240" s="308"/>
    </row>
    <row r="241" spans="13:15">
      <c r="M241" s="308"/>
      <c r="N241" s="308"/>
      <c r="O241" s="308"/>
    </row>
    <row r="242" spans="13:15">
      <c r="M242" s="308"/>
      <c r="N242" s="308"/>
      <c r="O242" s="308"/>
    </row>
    <row r="243" spans="13:15">
      <c r="M243" s="308"/>
      <c r="N243" s="308"/>
      <c r="O243" s="308"/>
    </row>
    <row r="244" spans="13:15">
      <c r="M244" s="308"/>
      <c r="N244" s="308"/>
      <c r="O244" s="308"/>
    </row>
    <row r="245" spans="13:15">
      <c r="M245" s="308"/>
      <c r="N245" s="308"/>
      <c r="O245" s="308"/>
    </row>
    <row r="246" spans="13:15">
      <c r="M246" s="308"/>
      <c r="N246" s="308"/>
      <c r="O246" s="308"/>
    </row>
    <row r="247" spans="13:15">
      <c r="M247" s="308"/>
      <c r="N247" s="308"/>
      <c r="O247" s="308"/>
    </row>
    <row r="248" spans="13:15">
      <c r="M248" s="308"/>
      <c r="N248" s="308"/>
      <c r="O248" s="308"/>
    </row>
    <row r="249" spans="13:15">
      <c r="M249" s="308"/>
      <c r="N249" s="308"/>
      <c r="O249" s="308"/>
    </row>
    <row r="250" spans="13:15">
      <c r="M250" s="308"/>
      <c r="N250" s="308"/>
      <c r="O250" s="308"/>
    </row>
    <row r="251" spans="13:15">
      <c r="M251" s="308"/>
      <c r="N251" s="308"/>
      <c r="O251" s="308"/>
    </row>
    <row r="252" spans="13:15">
      <c r="M252" s="308"/>
      <c r="N252" s="308"/>
      <c r="O252" s="308"/>
    </row>
    <row r="253" spans="13:15">
      <c r="M253" s="308"/>
      <c r="N253" s="308"/>
      <c r="O253" s="308"/>
    </row>
    <row r="254" spans="13:15">
      <c r="M254" s="308"/>
      <c r="N254" s="308"/>
      <c r="O254" s="308"/>
    </row>
    <row r="255" spans="13:15">
      <c r="M255" s="308"/>
      <c r="N255" s="308"/>
      <c r="O255" s="308"/>
    </row>
    <row r="256" spans="13:15">
      <c r="M256" s="308"/>
      <c r="N256" s="308"/>
      <c r="O256" s="308"/>
    </row>
    <row r="257" spans="13:15">
      <c r="M257" s="308"/>
      <c r="N257" s="308"/>
      <c r="O257" s="308"/>
    </row>
    <row r="258" spans="13:15">
      <c r="M258" s="308"/>
      <c r="N258" s="308"/>
      <c r="O258" s="308"/>
    </row>
    <row r="259" spans="13:15">
      <c r="M259" s="308"/>
      <c r="N259" s="308"/>
      <c r="O259" s="308"/>
    </row>
    <row r="260" spans="13:15">
      <c r="M260" s="308"/>
      <c r="N260" s="308"/>
      <c r="O260" s="308"/>
    </row>
    <row r="261" spans="13:15">
      <c r="M261" s="308"/>
      <c r="N261" s="308"/>
      <c r="O261" s="308"/>
    </row>
    <row r="262" spans="13:15">
      <c r="M262" s="308"/>
      <c r="N262" s="308"/>
      <c r="O262" s="308"/>
    </row>
    <row r="263" spans="13:15">
      <c r="M263" s="308"/>
      <c r="N263" s="308"/>
      <c r="O263" s="308"/>
    </row>
    <row r="264" spans="13:15">
      <c r="M264" s="308"/>
      <c r="N264" s="308"/>
      <c r="O264" s="308"/>
    </row>
    <row r="265" spans="13:15">
      <c r="M265" s="308"/>
      <c r="N265" s="308"/>
      <c r="O265" s="308"/>
    </row>
    <row r="266" spans="13:15">
      <c r="M266" s="308"/>
      <c r="N266" s="308"/>
      <c r="O266" s="308"/>
    </row>
    <row r="267" spans="13:15">
      <c r="M267" s="308"/>
      <c r="N267" s="308"/>
      <c r="O267" s="308"/>
    </row>
    <row r="268" spans="13:15">
      <c r="M268" s="308"/>
      <c r="N268" s="308"/>
      <c r="O268" s="308"/>
    </row>
    <row r="269" spans="13:15">
      <c r="M269" s="308"/>
      <c r="N269" s="308"/>
      <c r="O269" s="308"/>
    </row>
    <row r="270" spans="13:15">
      <c r="M270" s="308"/>
      <c r="N270" s="308"/>
      <c r="O270" s="308"/>
    </row>
    <row r="271" spans="13:15">
      <c r="M271" s="308"/>
      <c r="N271" s="308"/>
      <c r="O271" s="308"/>
    </row>
    <row r="272" spans="13:15">
      <c r="M272" s="308"/>
      <c r="N272" s="308"/>
      <c r="O272" s="308"/>
    </row>
    <row r="273" spans="13:15">
      <c r="M273" s="308"/>
      <c r="N273" s="308"/>
      <c r="O273" s="308"/>
    </row>
    <row r="274" spans="13:15">
      <c r="M274" s="308"/>
      <c r="N274" s="308"/>
      <c r="O274" s="308"/>
    </row>
    <row r="275" spans="13:15">
      <c r="M275" s="308"/>
      <c r="N275" s="308"/>
      <c r="O275" s="308"/>
    </row>
    <row r="276" spans="13:15">
      <c r="M276" s="308"/>
      <c r="N276" s="308"/>
      <c r="O276" s="308"/>
    </row>
    <row r="277" spans="13:15">
      <c r="M277" s="308"/>
      <c r="N277" s="308"/>
      <c r="O277" s="308"/>
    </row>
    <row r="278" spans="13:15">
      <c r="M278" s="308"/>
      <c r="N278" s="308"/>
      <c r="O278" s="308"/>
    </row>
    <row r="279" spans="13:15">
      <c r="M279" s="308"/>
      <c r="N279" s="308"/>
      <c r="O279" s="308"/>
    </row>
    <row r="280" spans="13:15">
      <c r="M280" s="308"/>
      <c r="N280" s="308"/>
      <c r="O280" s="308"/>
    </row>
    <row r="281" spans="13:15">
      <c r="M281" s="308"/>
      <c r="N281" s="308"/>
      <c r="O281" s="308"/>
    </row>
    <row r="282" spans="13:15">
      <c r="M282" s="308"/>
      <c r="N282" s="308"/>
      <c r="O282" s="308"/>
    </row>
    <row r="283" spans="13:15">
      <c r="M283" s="308"/>
      <c r="N283" s="308"/>
      <c r="O283" s="308"/>
    </row>
    <row r="284" spans="13:15">
      <c r="M284" s="308"/>
      <c r="N284" s="308"/>
      <c r="O284" s="308"/>
    </row>
    <row r="285" spans="13:15">
      <c r="M285" s="308"/>
      <c r="N285" s="308"/>
      <c r="O285" s="308"/>
    </row>
    <row r="286" spans="13:15">
      <c r="M286" s="308"/>
      <c r="N286" s="308"/>
      <c r="O286" s="308"/>
    </row>
    <row r="287" spans="13:15">
      <c r="M287" s="308"/>
      <c r="N287" s="308"/>
      <c r="O287" s="308"/>
    </row>
    <row r="288" spans="13:15">
      <c r="M288" s="308"/>
      <c r="N288" s="308"/>
      <c r="O288" s="308"/>
    </row>
    <row r="289" spans="13:15">
      <c r="M289" s="308"/>
      <c r="N289" s="308"/>
      <c r="O289" s="308"/>
    </row>
    <row r="290" spans="13:15">
      <c r="M290" s="308"/>
      <c r="N290" s="308"/>
      <c r="O290" s="308"/>
    </row>
    <row r="291" spans="13:15">
      <c r="M291" s="308"/>
      <c r="N291" s="308"/>
      <c r="O291" s="308"/>
    </row>
    <row r="292" spans="13:15">
      <c r="M292" s="893"/>
      <c r="N292" s="893"/>
      <c r="O292" s="893"/>
    </row>
    <row r="293" spans="13:15">
      <c r="M293" s="893"/>
      <c r="N293" s="893"/>
      <c r="O293" s="893"/>
    </row>
    <row r="294" spans="13:15">
      <c r="M294" s="893"/>
      <c r="N294" s="893"/>
      <c r="O294" s="893"/>
    </row>
    <row r="295" spans="13:15">
      <c r="M295" s="308"/>
      <c r="N295" s="308"/>
      <c r="O295" s="308"/>
    </row>
    <row r="296" spans="13:15">
      <c r="M296" s="308"/>
      <c r="N296" s="308"/>
      <c r="O296" s="308"/>
    </row>
    <row r="297" spans="13:15">
      <c r="M297" s="308"/>
      <c r="N297" s="308"/>
      <c r="O297" s="308"/>
    </row>
    <row r="298" spans="13:15">
      <c r="M298" s="308"/>
      <c r="N298" s="308"/>
      <c r="O298" s="308"/>
    </row>
    <row r="299" spans="13:15">
      <c r="M299" s="308"/>
      <c r="N299" s="308"/>
      <c r="O299" s="308"/>
    </row>
    <row r="300" spans="13:15">
      <c r="M300" s="308"/>
      <c r="N300" s="308"/>
      <c r="O300" s="308"/>
    </row>
    <row r="301" spans="13:15">
      <c r="M301" s="308"/>
      <c r="N301" s="308"/>
      <c r="O301" s="308"/>
    </row>
    <row r="302" spans="13:15">
      <c r="M302" s="308"/>
      <c r="N302" s="308"/>
      <c r="O302" s="308"/>
    </row>
    <row r="303" spans="13:15">
      <c r="M303" s="308"/>
      <c r="N303" s="308"/>
      <c r="O303" s="308"/>
    </row>
    <row r="304" spans="13:15">
      <c r="M304" s="308"/>
      <c r="N304" s="308"/>
      <c r="O304" s="308"/>
    </row>
    <row r="305" spans="13:15">
      <c r="M305" s="308"/>
      <c r="N305" s="308"/>
      <c r="O305" s="308"/>
    </row>
    <row r="306" spans="13:15">
      <c r="M306" s="308"/>
      <c r="N306" s="308"/>
      <c r="O306" s="308"/>
    </row>
    <row r="307" spans="13:15">
      <c r="M307" s="308"/>
      <c r="N307" s="308"/>
      <c r="O307" s="308"/>
    </row>
    <row r="308" spans="13:15">
      <c r="M308" s="308"/>
      <c r="N308" s="308"/>
      <c r="O308" s="308"/>
    </row>
    <row r="309" spans="13:15">
      <c r="M309" s="308"/>
      <c r="N309" s="308"/>
      <c r="O309" s="308"/>
    </row>
    <row r="310" spans="13:15">
      <c r="M310" s="308"/>
      <c r="N310" s="308"/>
      <c r="O310" s="308"/>
    </row>
    <row r="311" spans="13:15">
      <c r="M311" s="308"/>
      <c r="N311" s="308"/>
      <c r="O311" s="308"/>
    </row>
    <row r="312" spans="13:15">
      <c r="M312" s="308"/>
      <c r="N312" s="308"/>
      <c r="O312" s="308"/>
    </row>
    <row r="313" spans="13:15">
      <c r="M313" s="308"/>
      <c r="N313" s="308"/>
      <c r="O313" s="308"/>
    </row>
    <row r="314" spans="13:15">
      <c r="M314" s="308"/>
      <c r="N314" s="308"/>
      <c r="O314" s="308"/>
    </row>
    <row r="315" spans="13:15">
      <c r="M315" s="308"/>
      <c r="N315" s="308"/>
      <c r="O315" s="308"/>
    </row>
    <row r="316" spans="13:15">
      <c r="M316" s="308"/>
      <c r="N316" s="308"/>
      <c r="O316" s="308"/>
    </row>
    <row r="317" spans="13:15">
      <c r="M317" s="308"/>
      <c r="N317" s="308"/>
      <c r="O317" s="308"/>
    </row>
    <row r="318" spans="13:15">
      <c r="M318" s="308"/>
      <c r="N318" s="308"/>
      <c r="O318" s="308"/>
    </row>
    <row r="319" spans="13:15">
      <c r="M319" s="308"/>
      <c r="N319" s="308"/>
      <c r="O319" s="308"/>
    </row>
    <row r="320" spans="13:15">
      <c r="M320" s="308"/>
      <c r="N320" s="308"/>
      <c r="O320" s="308"/>
    </row>
    <row r="321" spans="13:15">
      <c r="M321" s="308"/>
      <c r="N321" s="308"/>
      <c r="O321" s="308"/>
    </row>
    <row r="322" spans="13:15">
      <c r="M322" s="308"/>
      <c r="N322" s="308"/>
      <c r="O322" s="308"/>
    </row>
    <row r="323" spans="13:15">
      <c r="M323" s="308"/>
      <c r="N323" s="308"/>
      <c r="O323" s="308"/>
    </row>
    <row r="324" spans="13:15">
      <c r="M324" s="308"/>
      <c r="N324" s="308"/>
      <c r="O324" s="308"/>
    </row>
    <row r="325" spans="13:15">
      <c r="M325" s="308"/>
      <c r="N325" s="308"/>
      <c r="O325" s="308"/>
    </row>
    <row r="326" spans="13:15">
      <c r="M326" s="308"/>
      <c r="N326" s="308"/>
      <c r="O326" s="308"/>
    </row>
    <row r="327" spans="13:15">
      <c r="M327" s="308"/>
      <c r="N327" s="308"/>
      <c r="O327" s="308"/>
    </row>
    <row r="328" spans="13:15">
      <c r="M328" s="308"/>
      <c r="N328" s="308"/>
      <c r="O328" s="308"/>
    </row>
    <row r="329" spans="13:15">
      <c r="M329" s="308"/>
      <c r="N329" s="308"/>
      <c r="O329" s="308"/>
    </row>
    <row r="330" spans="13:15">
      <c r="M330" s="308"/>
      <c r="N330" s="308"/>
      <c r="O330" s="308"/>
    </row>
    <row r="331" spans="13:15">
      <c r="M331" s="308"/>
      <c r="N331" s="308"/>
      <c r="O331" s="308"/>
    </row>
    <row r="332" spans="13:15">
      <c r="M332" s="308"/>
      <c r="N332" s="308"/>
      <c r="O332" s="308"/>
    </row>
    <row r="333" spans="13:15">
      <c r="M333" s="308"/>
      <c r="N333" s="308"/>
      <c r="O333" s="308"/>
    </row>
    <row r="334" spans="13:15">
      <c r="M334" s="308"/>
      <c r="N334" s="308"/>
      <c r="O334" s="308"/>
    </row>
    <row r="335" spans="13:15">
      <c r="M335" s="308"/>
      <c r="N335" s="308"/>
      <c r="O335" s="308"/>
    </row>
    <row r="336" spans="13:15">
      <c r="M336" s="308"/>
      <c r="N336" s="308"/>
      <c r="O336" s="308"/>
    </row>
    <row r="337" spans="13:15">
      <c r="M337" s="308"/>
      <c r="N337" s="308"/>
      <c r="O337" s="308"/>
    </row>
    <row r="338" spans="13:15">
      <c r="M338" s="308"/>
      <c r="N338" s="308"/>
      <c r="O338" s="308"/>
    </row>
    <row r="339" spans="13:15">
      <c r="M339" s="308"/>
      <c r="N339" s="308"/>
      <c r="O339" s="308"/>
    </row>
    <row r="340" spans="13:15">
      <c r="M340" s="308"/>
      <c r="N340" s="308"/>
      <c r="O340" s="308"/>
    </row>
    <row r="341" spans="13:15">
      <c r="M341" s="308"/>
      <c r="N341" s="308"/>
      <c r="O341" s="308"/>
    </row>
    <row r="342" spans="13:15">
      <c r="M342" s="308"/>
      <c r="N342" s="308"/>
      <c r="O342" s="308"/>
    </row>
    <row r="343" spans="13:15">
      <c r="M343" s="308"/>
      <c r="N343" s="308"/>
      <c r="O343" s="308"/>
    </row>
    <row r="344" spans="13:15">
      <c r="M344" s="308"/>
      <c r="N344" s="308"/>
      <c r="O344" s="308"/>
    </row>
    <row r="345" spans="13:15">
      <c r="M345" s="308"/>
      <c r="N345" s="308"/>
      <c r="O345" s="308"/>
    </row>
    <row r="346" spans="13:15">
      <c r="M346" s="308"/>
      <c r="N346" s="308"/>
      <c r="O346" s="308"/>
    </row>
    <row r="347" spans="13:15">
      <c r="M347" s="308"/>
      <c r="N347" s="308"/>
      <c r="O347" s="308"/>
    </row>
    <row r="348" spans="13:15">
      <c r="M348" s="308"/>
      <c r="N348" s="308"/>
      <c r="O348" s="308"/>
    </row>
    <row r="349" spans="13:15">
      <c r="M349" s="308"/>
      <c r="N349" s="308"/>
      <c r="O349" s="308"/>
    </row>
    <row r="350" spans="13:15">
      <c r="M350" s="308"/>
      <c r="N350" s="308"/>
      <c r="O350" s="308"/>
    </row>
    <row r="351" spans="13:15">
      <c r="M351" s="308"/>
      <c r="N351" s="308"/>
      <c r="O351" s="308"/>
    </row>
    <row r="352" spans="13:15">
      <c r="M352" s="308"/>
      <c r="N352" s="308"/>
      <c r="O352" s="308"/>
    </row>
    <row r="353" spans="13:15">
      <c r="M353" s="308"/>
      <c r="N353" s="308"/>
      <c r="O353" s="308"/>
    </row>
    <row r="354" spans="13:15">
      <c r="M354" s="308"/>
      <c r="N354" s="308"/>
      <c r="O354" s="308"/>
    </row>
    <row r="355" spans="13:15">
      <c r="M355" s="308"/>
      <c r="N355" s="308"/>
      <c r="O355" s="308"/>
    </row>
    <row r="356" spans="13:15">
      <c r="M356" s="308"/>
      <c r="N356" s="308"/>
      <c r="O356" s="308"/>
    </row>
    <row r="357" spans="13:15">
      <c r="M357" s="308"/>
      <c r="N357" s="308"/>
      <c r="O357" s="308"/>
    </row>
    <row r="358" spans="13:15">
      <c r="M358" s="308"/>
      <c r="N358" s="308"/>
      <c r="O358" s="308"/>
    </row>
    <row r="359" spans="13:15">
      <c r="M359" s="308"/>
      <c r="N359" s="308"/>
      <c r="O359" s="308"/>
    </row>
    <row r="360" spans="13:15">
      <c r="M360" s="308"/>
      <c r="N360" s="308"/>
      <c r="O360" s="308"/>
    </row>
    <row r="361" spans="13:15">
      <c r="M361" s="308"/>
      <c r="N361" s="308"/>
      <c r="O361" s="308"/>
    </row>
    <row r="362" spans="13:15">
      <c r="M362" s="308"/>
      <c r="N362" s="308"/>
      <c r="O362" s="308"/>
    </row>
    <row r="363" spans="13:15">
      <c r="M363" s="308"/>
      <c r="N363" s="308"/>
      <c r="O363" s="308"/>
    </row>
    <row r="364" spans="13:15">
      <c r="M364" s="308"/>
      <c r="N364" s="308"/>
      <c r="O364" s="308"/>
    </row>
    <row r="365" spans="13:15">
      <c r="M365" s="308"/>
      <c r="N365" s="308"/>
      <c r="O365" s="308"/>
    </row>
    <row r="366" spans="13:15">
      <c r="M366" s="308"/>
      <c r="N366" s="308"/>
      <c r="O366" s="308"/>
    </row>
    <row r="367" spans="13:15">
      <c r="M367" s="308"/>
      <c r="N367" s="308"/>
      <c r="O367" s="308"/>
    </row>
    <row r="368" spans="13:15">
      <c r="M368" s="308"/>
      <c r="N368" s="308"/>
      <c r="O368" s="308"/>
    </row>
    <row r="369" spans="13:15">
      <c r="M369" s="308"/>
      <c r="N369" s="308"/>
      <c r="O369" s="308"/>
    </row>
    <row r="370" spans="13:15">
      <c r="M370" s="308"/>
      <c r="N370" s="308"/>
      <c r="O370" s="308"/>
    </row>
    <row r="371" spans="13:15">
      <c r="M371" s="308"/>
      <c r="N371" s="308"/>
      <c r="O371" s="308"/>
    </row>
    <row r="372" spans="13:15">
      <c r="M372" s="308"/>
      <c r="N372" s="308"/>
      <c r="O372" s="308"/>
    </row>
    <row r="373" spans="13:15">
      <c r="M373" s="308"/>
      <c r="N373" s="308"/>
      <c r="O373" s="308"/>
    </row>
    <row r="374" spans="13:15">
      <c r="M374" s="308"/>
      <c r="N374" s="308"/>
      <c r="O374" s="308"/>
    </row>
    <row r="375" spans="13:15">
      <c r="M375" s="308"/>
      <c r="N375" s="308"/>
      <c r="O375" s="308"/>
    </row>
    <row r="376" spans="13:15">
      <c r="M376" s="308"/>
      <c r="N376" s="308"/>
      <c r="O376" s="308"/>
    </row>
    <row r="377" spans="13:15">
      <c r="M377" s="308"/>
      <c r="N377" s="308"/>
      <c r="O377" s="308"/>
    </row>
    <row r="378" spans="13:15">
      <c r="M378" s="308"/>
      <c r="N378" s="308"/>
      <c r="O378" s="308"/>
    </row>
    <row r="379" spans="13:15">
      <c r="M379" s="308"/>
      <c r="N379" s="308"/>
      <c r="O379" s="308"/>
    </row>
    <row r="380" spans="13:15">
      <c r="M380" s="308"/>
      <c r="N380" s="308"/>
      <c r="O380" s="308"/>
    </row>
    <row r="381" spans="13:15">
      <c r="M381" s="308"/>
      <c r="N381" s="308"/>
      <c r="O381" s="308"/>
    </row>
    <row r="382" spans="13:15">
      <c r="M382" s="308"/>
      <c r="N382" s="308"/>
      <c r="O382" s="308"/>
    </row>
    <row r="383" spans="13:15">
      <c r="M383" s="308"/>
      <c r="N383" s="308"/>
      <c r="O383" s="308"/>
    </row>
    <row r="384" spans="13:15">
      <c r="M384" s="308"/>
      <c r="N384" s="308"/>
      <c r="O384" s="308"/>
    </row>
    <row r="385" spans="13:15">
      <c r="M385" s="308"/>
      <c r="N385" s="308"/>
      <c r="O385" s="308"/>
    </row>
    <row r="386" spans="13:15">
      <c r="M386" s="308"/>
      <c r="N386" s="308"/>
      <c r="O386" s="308"/>
    </row>
    <row r="387" spans="13:15">
      <c r="M387" s="308"/>
      <c r="N387" s="308"/>
      <c r="O387" s="308"/>
    </row>
    <row r="388" spans="13:15">
      <c r="M388" s="308"/>
      <c r="N388" s="308"/>
      <c r="O388" s="308"/>
    </row>
    <row r="389" spans="13:15">
      <c r="M389" s="308"/>
      <c r="N389" s="308"/>
      <c r="O389" s="308"/>
    </row>
    <row r="390" spans="13:15">
      <c r="M390" s="308"/>
      <c r="N390" s="308"/>
      <c r="O390" s="308"/>
    </row>
    <row r="391" spans="13:15">
      <c r="M391" s="308"/>
      <c r="N391" s="308"/>
      <c r="O391" s="308"/>
    </row>
    <row r="392" spans="13:15">
      <c r="M392" s="308"/>
      <c r="N392" s="308"/>
      <c r="O392" s="308"/>
    </row>
    <row r="393" spans="13:15">
      <c r="M393" s="308"/>
      <c r="N393" s="308"/>
      <c r="O393" s="308"/>
    </row>
    <row r="394" spans="13:15">
      <c r="M394" s="308"/>
      <c r="N394" s="308"/>
      <c r="O394" s="308"/>
    </row>
    <row r="395" spans="13:15">
      <c r="M395" s="308"/>
      <c r="N395" s="308"/>
      <c r="O395" s="308"/>
    </row>
    <row r="396" spans="13:15">
      <c r="M396" s="308"/>
      <c r="N396" s="308"/>
      <c r="O396" s="308"/>
    </row>
    <row r="397" spans="13:15">
      <c r="M397" s="308"/>
      <c r="N397" s="308"/>
      <c r="O397" s="308"/>
    </row>
    <row r="398" spans="13:15">
      <c r="M398" s="308"/>
      <c r="N398" s="308"/>
      <c r="O398" s="308"/>
    </row>
    <row r="399" spans="13:15">
      <c r="M399" s="308"/>
      <c r="N399" s="308"/>
      <c r="O399" s="308"/>
    </row>
    <row r="400" spans="13:15">
      <c r="M400" s="308"/>
      <c r="N400" s="308"/>
      <c r="O400" s="308"/>
    </row>
    <row r="401" spans="13:15">
      <c r="M401" s="308"/>
      <c r="N401" s="308"/>
      <c r="O401" s="308"/>
    </row>
    <row r="402" spans="13:15">
      <c r="M402" s="308"/>
      <c r="N402" s="308"/>
      <c r="O402" s="308"/>
    </row>
    <row r="403" spans="13:15">
      <c r="M403" s="308"/>
      <c r="N403" s="308"/>
      <c r="O403" s="308"/>
    </row>
    <row r="404" spans="13:15">
      <c r="M404" s="308"/>
      <c r="N404" s="308"/>
      <c r="O404" s="308"/>
    </row>
    <row r="405" spans="13:15">
      <c r="M405" s="308"/>
      <c r="N405" s="308"/>
      <c r="O405" s="308"/>
    </row>
    <row r="406" spans="13:15">
      <c r="M406" s="308"/>
      <c r="N406" s="308"/>
      <c r="O406" s="308"/>
    </row>
    <row r="407" spans="13:15">
      <c r="M407" s="308"/>
      <c r="N407" s="308"/>
      <c r="O407" s="308"/>
    </row>
    <row r="408" spans="13:15">
      <c r="M408" s="308"/>
      <c r="N408" s="308"/>
      <c r="O408" s="308"/>
    </row>
    <row r="409" spans="13:15">
      <c r="M409" s="308"/>
      <c r="N409" s="308"/>
      <c r="O409" s="308"/>
    </row>
    <row r="410" spans="13:15">
      <c r="M410" s="308"/>
      <c r="N410" s="308"/>
      <c r="O410" s="308"/>
    </row>
  </sheetData>
  <mergeCells count="4">
    <mergeCell ref="B2:I2"/>
    <mergeCell ref="B4:I4"/>
    <mergeCell ref="B51:I51"/>
    <mergeCell ref="C64:I66"/>
  </mergeCells>
  <dataValidations count="1">
    <dataValidation type="list" allowBlank="1" showInputMessage="1" showErrorMessage="1" sqref="N3:N111">
      <formula1>"M,F,F&amp;M"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3"/>
  <sheetViews>
    <sheetView showGridLines="0" showZeros="0" view="pageBreakPreview" zoomScaleNormal="100" zoomScaleSheetLayoutView="100" workbookViewId="0">
      <selection activeCell="L2" sqref="L2"/>
    </sheetView>
  </sheetViews>
  <sheetFormatPr baseColWidth="10" defaultColWidth="11.42578125" defaultRowHeight="12.75"/>
  <cols>
    <col min="1" max="1" width="7.140625" style="156" customWidth="1"/>
    <col min="2" max="2" width="32.5703125" style="157" customWidth="1"/>
    <col min="3" max="3" width="6.85546875" style="158" customWidth="1"/>
    <col min="4" max="4" width="2.28515625" style="158" customWidth="1"/>
    <col min="5" max="5" width="6.85546875" style="158" customWidth="1"/>
    <col min="6" max="6" width="2.28515625" style="158" customWidth="1"/>
    <col min="7" max="7" width="6.85546875" style="158" customWidth="1"/>
    <col min="8" max="8" width="1.85546875" style="158" bestFit="1" customWidth="1"/>
    <col min="9" max="9" width="6.42578125" style="158" customWidth="1"/>
    <col min="10" max="10" width="6.28515625" style="159" bestFit="1" customWidth="1"/>
    <col min="11" max="11" width="12.140625" style="160" bestFit="1" customWidth="1"/>
    <col min="12" max="12" width="9" style="161" customWidth="1"/>
    <col min="13" max="13" width="26" style="397" customWidth="1"/>
    <col min="14" max="14" width="26.5703125" style="397" customWidth="1"/>
    <col min="15" max="15" width="22" style="397" customWidth="1"/>
    <col min="16" max="16" width="12.140625" style="163" customWidth="1"/>
    <col min="17" max="16384" width="11.42578125" style="164"/>
  </cols>
  <sheetData>
    <row r="1" spans="1:18" ht="13.5" thickBot="1">
      <c r="A1" s="547"/>
      <c r="B1" s="548"/>
      <c r="C1" s="549"/>
      <c r="D1" s="549"/>
      <c r="E1" s="549"/>
      <c r="F1" s="549"/>
      <c r="G1" s="549"/>
      <c r="H1" s="549"/>
      <c r="I1" s="549"/>
      <c r="J1" s="550"/>
      <c r="K1" s="173"/>
      <c r="L1" s="444"/>
      <c r="M1" s="551"/>
      <c r="N1" s="551"/>
      <c r="O1" s="551"/>
      <c r="P1" s="552"/>
    </row>
    <row r="2" spans="1:18" s="170" customFormat="1" ht="113.25" customHeight="1" thickBot="1">
      <c r="A2" s="165" t="s">
        <v>2</v>
      </c>
      <c r="B2" s="978" t="s">
        <v>460</v>
      </c>
      <c r="C2" s="979"/>
      <c r="D2" s="979"/>
      <c r="E2" s="979"/>
      <c r="F2" s="979"/>
      <c r="G2" s="979"/>
      <c r="H2" s="979"/>
      <c r="I2" s="980"/>
      <c r="J2" s="167" t="s">
        <v>3</v>
      </c>
      <c r="K2" s="168" t="s">
        <v>201</v>
      </c>
      <c r="L2" s="837" t="s">
        <v>760</v>
      </c>
      <c r="M2" s="169" t="s">
        <v>92</v>
      </c>
      <c r="N2" s="169" t="s">
        <v>90</v>
      </c>
      <c r="O2" s="838" t="s">
        <v>91</v>
      </c>
      <c r="P2" s="838" t="s">
        <v>759</v>
      </c>
    </row>
    <row r="3" spans="1:18" s="170" customFormat="1" ht="11.45" customHeight="1">
      <c r="A3" s="379"/>
      <c r="B3" s="585"/>
      <c r="C3" s="173"/>
      <c r="D3" s="173"/>
      <c r="E3" s="173"/>
      <c r="F3" s="173"/>
      <c r="G3" s="173"/>
      <c r="H3" s="173"/>
      <c r="I3" s="173"/>
      <c r="J3" s="174"/>
      <c r="K3" s="175"/>
      <c r="L3" s="449"/>
      <c r="M3" s="254"/>
      <c r="N3" s="255"/>
      <c r="O3" s="590"/>
      <c r="P3" s="450"/>
    </row>
    <row r="4" spans="1:18" s="170" customFormat="1" ht="41.45" customHeight="1">
      <c r="A4" s="381"/>
      <c r="B4" s="1004" t="s">
        <v>709</v>
      </c>
      <c r="C4" s="982"/>
      <c r="D4" s="982"/>
      <c r="E4" s="982"/>
      <c r="F4" s="982"/>
      <c r="G4" s="982"/>
      <c r="H4" s="982"/>
      <c r="I4" s="983"/>
      <c r="J4" s="180"/>
      <c r="K4" s="555"/>
      <c r="L4" s="206"/>
      <c r="M4" s="284"/>
      <c r="N4" s="178"/>
      <c r="O4" s="591"/>
      <c r="P4" s="556"/>
      <c r="Q4" s="185"/>
      <c r="R4" s="186"/>
    </row>
    <row r="5" spans="1:18" ht="31.15" customHeight="1">
      <c r="A5" s="381"/>
      <c r="B5" s="423"/>
      <c r="C5" s="188"/>
      <c r="D5" s="188"/>
      <c r="E5" s="188"/>
      <c r="F5" s="188"/>
      <c r="G5" s="188"/>
      <c r="H5" s="188"/>
      <c r="I5" s="188"/>
      <c r="J5" s="189"/>
      <c r="K5" s="189"/>
      <c r="L5" s="451"/>
      <c r="M5" s="284"/>
      <c r="N5" s="178"/>
      <c r="O5" s="294"/>
      <c r="P5" s="191"/>
    </row>
    <row r="6" spans="1:18" s="208" customFormat="1" ht="16.149999999999999" customHeight="1">
      <c r="A6" s="381" t="str">
        <f>IF(J6="","",MAX(A$3:A5)+1)</f>
        <v/>
      </c>
      <c r="B6" s="424" t="s">
        <v>709</v>
      </c>
      <c r="C6" s="194"/>
      <c r="D6" s="194"/>
      <c r="E6" s="194"/>
      <c r="F6" s="194"/>
      <c r="G6" s="194"/>
      <c r="H6" s="194"/>
      <c r="I6" s="195"/>
      <c r="J6" s="200"/>
      <c r="K6" s="237"/>
      <c r="L6" s="237"/>
      <c r="M6" s="284"/>
      <c r="N6" s="178"/>
      <c r="O6" s="294"/>
      <c r="P6" s="224"/>
    </row>
    <row r="7" spans="1:18" s="208" customFormat="1" ht="16.149999999999999" customHeight="1">
      <c r="A7" s="381" t="str">
        <f>IF(J7="","",MAX(A$3:A6)+1)</f>
        <v/>
      </c>
      <c r="B7" s="557"/>
      <c r="C7" s="194"/>
      <c r="D7" s="194"/>
      <c r="E7" s="194"/>
      <c r="F7" s="194"/>
      <c r="G7" s="194"/>
      <c r="H7" s="194"/>
      <c r="I7" s="195"/>
      <c r="J7" s="842"/>
      <c r="K7" s="842"/>
      <c r="L7" s="910"/>
      <c r="M7" s="284"/>
      <c r="N7" s="178"/>
      <c r="O7" s="294"/>
      <c r="P7" s="224">
        <f t="shared" ref="P7" si="0">L7*K7</f>
        <v>0</v>
      </c>
    </row>
    <row r="8" spans="1:18" s="208" customFormat="1" ht="16.149999999999999" customHeight="1">
      <c r="A8" s="381" t="str">
        <f>IF(J8="","",MAX(A$3:A7)+1)</f>
        <v/>
      </c>
      <c r="B8" s="558" t="s">
        <v>710</v>
      </c>
      <c r="C8" s="194"/>
      <c r="D8" s="194"/>
      <c r="E8" s="194"/>
      <c r="F8" s="194"/>
      <c r="G8" s="194"/>
      <c r="H8" s="194"/>
      <c r="I8" s="195"/>
      <c r="J8" s="842"/>
      <c r="K8" s="842"/>
      <c r="L8" s="910"/>
      <c r="M8" s="284"/>
      <c r="N8" s="178"/>
      <c r="O8" s="294"/>
      <c r="P8" s="224"/>
    </row>
    <row r="9" spans="1:18" s="208" customFormat="1" ht="16.149999999999999" customHeight="1">
      <c r="A9" s="381" t="str">
        <f>IF(J9="","",MAX(A$3:A8)+1)</f>
        <v/>
      </c>
      <c r="B9" s="848" t="s">
        <v>711</v>
      </c>
      <c r="C9" s="318"/>
      <c r="D9" s="194"/>
      <c r="E9" s="849">
        <v>0.75</v>
      </c>
      <c r="F9" s="849" t="s">
        <v>628</v>
      </c>
      <c r="G9" s="849">
        <v>0.75</v>
      </c>
      <c r="H9" s="318" t="s">
        <v>629</v>
      </c>
      <c r="I9" s="195"/>
      <c r="J9" s="842"/>
      <c r="K9" s="842"/>
      <c r="L9" s="237"/>
      <c r="M9" s="284"/>
      <c r="N9" s="178"/>
      <c r="O9" s="294"/>
      <c r="P9" s="224"/>
    </row>
    <row r="10" spans="1:18" s="208" customFormat="1" ht="16.149999999999999" customHeight="1">
      <c r="A10" s="381">
        <f>IF(J10="","",MAX(A$3:A9)+1)</f>
        <v>1</v>
      </c>
      <c r="B10" s="850" t="s">
        <v>712</v>
      </c>
      <c r="C10" s="194"/>
      <c r="D10" s="194"/>
      <c r="E10" s="194"/>
      <c r="F10" s="194"/>
      <c r="G10" s="194"/>
      <c r="H10" s="194"/>
      <c r="I10" s="195"/>
      <c r="J10" s="200" t="s">
        <v>206</v>
      </c>
      <c r="K10" s="200">
        <v>1</v>
      </c>
      <c r="L10" s="237"/>
      <c r="M10" s="284"/>
      <c r="N10" s="178"/>
      <c r="O10" s="294"/>
      <c r="P10" s="224">
        <f>+L10*K10</f>
        <v>0</v>
      </c>
    </row>
    <row r="11" spans="1:18" s="208" customFormat="1" ht="16.149999999999999" customHeight="1">
      <c r="A11" s="381">
        <f>IF(J11="","",MAX(A$3:A10)+1)</f>
        <v>2</v>
      </c>
      <c r="B11" s="850" t="s">
        <v>631</v>
      </c>
      <c r="C11" s="194"/>
      <c r="D11" s="194"/>
      <c r="E11" s="194"/>
      <c r="F11" s="194"/>
      <c r="G11" s="194"/>
      <c r="H11" s="194"/>
      <c r="I11" s="195"/>
      <c r="J11" s="200" t="s">
        <v>206</v>
      </c>
      <c r="K11" s="200">
        <v>1</v>
      </c>
      <c r="L11" s="237"/>
      <c r="M11" s="281"/>
      <c r="N11" s="178"/>
      <c r="O11" s="282"/>
      <c r="P11" s="224">
        <f t="shared" ref="P11:P16" si="1">+L11*K11</f>
        <v>0</v>
      </c>
    </row>
    <row r="12" spans="1:18" s="208" customFormat="1" ht="16.149999999999999" customHeight="1">
      <c r="A12" s="381">
        <f>IF(J12="","",MAX(A$3:A11)+1)</f>
        <v>3</v>
      </c>
      <c r="B12" s="850" t="s">
        <v>632</v>
      </c>
      <c r="C12" s="194"/>
      <c r="D12" s="194"/>
      <c r="E12" s="194"/>
      <c r="F12" s="194"/>
      <c r="G12" s="194"/>
      <c r="H12" s="194"/>
      <c r="I12" s="195"/>
      <c r="J12" s="200" t="s">
        <v>206</v>
      </c>
      <c r="K12" s="200">
        <v>1</v>
      </c>
      <c r="L12" s="237"/>
      <c r="M12" s="284"/>
      <c r="N12" s="178"/>
      <c r="O12" s="294"/>
      <c r="P12" s="224">
        <f t="shared" si="1"/>
        <v>0</v>
      </c>
    </row>
    <row r="13" spans="1:18" s="208" customFormat="1" ht="16.149999999999999" customHeight="1">
      <c r="A13" s="381">
        <f>IF(J13="","",MAX(A$3:A12)+1)</f>
        <v>4</v>
      </c>
      <c r="B13" s="850" t="s">
        <v>713</v>
      </c>
      <c r="C13" s="194"/>
      <c r="D13" s="194"/>
      <c r="E13" s="194"/>
      <c r="F13" s="194"/>
      <c r="G13" s="194"/>
      <c r="H13" s="194"/>
      <c r="I13" s="195"/>
      <c r="J13" s="200" t="s">
        <v>206</v>
      </c>
      <c r="K13" s="200">
        <v>1</v>
      </c>
      <c r="L13" s="237"/>
      <c r="M13" s="284"/>
      <c r="N13" s="178"/>
      <c r="O13" s="294"/>
      <c r="P13" s="224">
        <f t="shared" si="1"/>
        <v>0</v>
      </c>
    </row>
    <row r="14" spans="1:18" s="208" customFormat="1" ht="16.149999999999999" customHeight="1">
      <c r="A14" s="381">
        <f>IF(J14="","",MAX(A$3:A13)+1)</f>
        <v>5</v>
      </c>
      <c r="B14" s="850" t="s">
        <v>714</v>
      </c>
      <c r="C14" s="194"/>
      <c r="D14" s="194"/>
      <c r="E14" s="194"/>
      <c r="F14" s="194"/>
      <c r="G14" s="194"/>
      <c r="H14" s="194"/>
      <c r="I14" s="195"/>
      <c r="J14" s="200" t="s">
        <v>206</v>
      </c>
      <c r="K14" s="200">
        <v>1</v>
      </c>
      <c r="L14" s="237"/>
      <c r="M14" s="284"/>
      <c r="N14" s="178"/>
      <c r="O14" s="294"/>
      <c r="P14" s="224">
        <f t="shared" si="1"/>
        <v>0</v>
      </c>
    </row>
    <row r="15" spans="1:18" s="208" customFormat="1" ht="16.149999999999999" customHeight="1">
      <c r="A15" s="381">
        <f>IF(J15="","",MAX(A$3:A14)+1)</f>
        <v>6</v>
      </c>
      <c r="B15" s="850" t="s">
        <v>715</v>
      </c>
      <c r="C15" s="194"/>
      <c r="D15" s="194"/>
      <c r="E15" s="194"/>
      <c r="F15" s="194"/>
      <c r="G15" s="194"/>
      <c r="H15" s="194"/>
      <c r="I15" s="195"/>
      <c r="J15" s="200" t="s">
        <v>206</v>
      </c>
      <c r="K15" s="200">
        <v>1</v>
      </c>
      <c r="L15" s="237"/>
      <c r="M15" s="281"/>
      <c r="N15" s="178"/>
      <c r="O15" s="282"/>
      <c r="P15" s="224">
        <f t="shared" si="1"/>
        <v>0</v>
      </c>
    </row>
    <row r="16" spans="1:18" s="208" customFormat="1" ht="18" customHeight="1">
      <c r="A16" s="381">
        <f>IF(J16="","",MAX(A$3:A15)+1)</f>
        <v>7</v>
      </c>
      <c r="B16" s="1012" t="s">
        <v>716</v>
      </c>
      <c r="C16" s="1013"/>
      <c r="D16" s="1013"/>
      <c r="E16" s="1013"/>
      <c r="F16" s="1013"/>
      <c r="G16" s="1013"/>
      <c r="H16" s="1013"/>
      <c r="I16" s="1014"/>
      <c r="J16" s="200" t="s">
        <v>206</v>
      </c>
      <c r="K16" s="200">
        <v>1</v>
      </c>
      <c r="L16" s="237"/>
      <c r="M16" s="281"/>
      <c r="N16" s="178"/>
      <c r="O16" s="282"/>
      <c r="P16" s="224">
        <f t="shared" si="1"/>
        <v>0</v>
      </c>
    </row>
    <row r="17" spans="1:16" s="208" customFormat="1" ht="18" customHeight="1" thickBot="1">
      <c r="A17" s="389" t="str">
        <f>IF(J17="","",MAX(A$3:A16)+1)</f>
        <v/>
      </c>
      <c r="B17" s="863"/>
      <c r="C17" s="863"/>
      <c r="D17" s="863"/>
      <c r="E17" s="863"/>
      <c r="F17" s="863"/>
      <c r="G17" s="863"/>
      <c r="H17" s="863"/>
      <c r="I17" s="864"/>
      <c r="J17" s="261"/>
      <c r="K17" s="261"/>
      <c r="L17" s="262"/>
      <c r="M17" s="853"/>
      <c r="N17" s="265"/>
      <c r="O17" s="872"/>
      <c r="P17" s="263"/>
    </row>
    <row r="18" spans="1:16" s="208" customFormat="1" ht="16.149999999999999" customHeight="1">
      <c r="A18" s="379" t="str">
        <f>IF(J18="","",MAX(A$3:A17)+1)</f>
        <v/>
      </c>
      <c r="B18" s="865" t="s">
        <v>717</v>
      </c>
      <c r="C18" s="856" t="s">
        <v>315</v>
      </c>
      <c r="D18" s="173"/>
      <c r="E18" s="855">
        <v>0.75</v>
      </c>
      <c r="F18" s="855" t="s">
        <v>628</v>
      </c>
      <c r="G18" s="855">
        <v>0.75</v>
      </c>
      <c r="H18" s="856" t="s">
        <v>629</v>
      </c>
      <c r="I18" s="250"/>
      <c r="J18" s="845"/>
      <c r="K18" s="845"/>
      <c r="L18" s="273"/>
      <c r="M18" s="275"/>
      <c r="N18" s="255"/>
      <c r="O18" s="276"/>
      <c r="P18" s="911"/>
    </row>
    <row r="19" spans="1:16" s="208" customFormat="1" ht="16.149999999999999" customHeight="1">
      <c r="A19" s="381">
        <f>IF(J19="","",MAX(A$3:A18)+1)</f>
        <v>8</v>
      </c>
      <c r="B19" s="850" t="s">
        <v>712</v>
      </c>
      <c r="C19" s="194"/>
      <c r="D19" s="194"/>
      <c r="E19" s="194"/>
      <c r="F19" s="194"/>
      <c r="G19" s="194"/>
      <c r="H19" s="194"/>
      <c r="I19" s="195"/>
      <c r="J19" s="200" t="s">
        <v>206</v>
      </c>
      <c r="K19" s="200">
        <v>1</v>
      </c>
      <c r="L19" s="237"/>
      <c r="M19" s="281"/>
      <c r="N19" s="178"/>
      <c r="O19" s="282"/>
      <c r="P19" s="224">
        <f>+L19*K19</f>
        <v>0</v>
      </c>
    </row>
    <row r="20" spans="1:16" s="208" customFormat="1" ht="16.149999999999999" customHeight="1">
      <c r="A20" s="381">
        <f>IF(J20="","",MAX(A$3:A19)+1)</f>
        <v>9</v>
      </c>
      <c r="B20" s="850" t="s">
        <v>631</v>
      </c>
      <c r="C20" s="194"/>
      <c r="D20" s="194"/>
      <c r="E20" s="194"/>
      <c r="F20" s="194"/>
      <c r="G20" s="194"/>
      <c r="H20" s="194"/>
      <c r="I20" s="195"/>
      <c r="J20" s="200" t="s">
        <v>206</v>
      </c>
      <c r="K20" s="200">
        <v>1</v>
      </c>
      <c r="L20" s="237"/>
      <c r="M20" s="284"/>
      <c r="N20" s="178"/>
      <c r="O20" s="294"/>
      <c r="P20" s="224">
        <f t="shared" ref="P20:P25" si="2">+L20*K20</f>
        <v>0</v>
      </c>
    </row>
    <row r="21" spans="1:16" s="208" customFormat="1" ht="16.149999999999999" customHeight="1">
      <c r="A21" s="381">
        <f>IF(J21="","",MAX(A$3:A20)+1)</f>
        <v>10</v>
      </c>
      <c r="B21" s="850" t="s">
        <v>632</v>
      </c>
      <c r="C21" s="194"/>
      <c r="D21" s="194"/>
      <c r="E21" s="194"/>
      <c r="F21" s="194"/>
      <c r="G21" s="194"/>
      <c r="H21" s="194"/>
      <c r="I21" s="195"/>
      <c r="J21" s="200" t="s">
        <v>206</v>
      </c>
      <c r="K21" s="200">
        <v>1</v>
      </c>
      <c r="L21" s="237"/>
      <c r="M21" s="281"/>
      <c r="N21" s="178"/>
      <c r="O21" s="294"/>
      <c r="P21" s="224">
        <f t="shared" si="2"/>
        <v>0</v>
      </c>
    </row>
    <row r="22" spans="1:16" s="208" customFormat="1" ht="16.149999999999999" customHeight="1">
      <c r="A22" s="381">
        <f>IF(J22="","",MAX(A$3:A21)+1)</f>
        <v>11</v>
      </c>
      <c r="B22" s="850" t="s">
        <v>713</v>
      </c>
      <c r="C22" s="194"/>
      <c r="D22" s="194"/>
      <c r="E22" s="194"/>
      <c r="F22" s="194"/>
      <c r="G22" s="194"/>
      <c r="H22" s="194"/>
      <c r="I22" s="195"/>
      <c r="J22" s="200" t="s">
        <v>206</v>
      </c>
      <c r="K22" s="200">
        <v>1</v>
      </c>
      <c r="L22" s="237"/>
      <c r="M22" s="281"/>
      <c r="N22" s="178"/>
      <c r="O22" s="294"/>
      <c r="P22" s="224">
        <f t="shared" si="2"/>
        <v>0</v>
      </c>
    </row>
    <row r="23" spans="1:16" s="208" customFormat="1" ht="16.149999999999999" customHeight="1">
      <c r="A23" s="381">
        <f>IF(J23="","",MAX(A$3:A22)+1)</f>
        <v>12</v>
      </c>
      <c r="B23" s="850" t="s">
        <v>718</v>
      </c>
      <c r="C23" s="194"/>
      <c r="D23" s="194"/>
      <c r="E23" s="194"/>
      <c r="F23" s="194"/>
      <c r="G23" s="194"/>
      <c r="H23" s="194"/>
      <c r="I23" s="195"/>
      <c r="J23" s="200" t="s">
        <v>206</v>
      </c>
      <c r="K23" s="200">
        <v>1</v>
      </c>
      <c r="L23" s="237"/>
      <c r="M23" s="281"/>
      <c r="N23" s="178"/>
      <c r="O23" s="294"/>
      <c r="P23" s="224">
        <f t="shared" si="2"/>
        <v>0</v>
      </c>
    </row>
    <row r="24" spans="1:16" s="208" customFormat="1" ht="16.149999999999999" customHeight="1">
      <c r="A24" s="381">
        <f>IF(J24="","",MAX(A$3:A23)+1)</f>
        <v>13</v>
      </c>
      <c r="B24" s="850" t="s">
        <v>715</v>
      </c>
      <c r="C24" s="194"/>
      <c r="D24" s="194"/>
      <c r="E24" s="194"/>
      <c r="F24" s="194"/>
      <c r="G24" s="194"/>
      <c r="H24" s="194"/>
      <c r="I24" s="195"/>
      <c r="J24" s="200" t="s">
        <v>206</v>
      </c>
      <c r="K24" s="200">
        <v>1</v>
      </c>
      <c r="L24" s="237"/>
      <c r="M24" s="284"/>
      <c r="N24" s="178"/>
      <c r="O24" s="294"/>
      <c r="P24" s="224">
        <f t="shared" si="2"/>
        <v>0</v>
      </c>
    </row>
    <row r="25" spans="1:16" s="208" customFormat="1" ht="18" customHeight="1">
      <c r="A25" s="381">
        <f>IF(J25="","",MAX(A$3:A24)+1)</f>
        <v>14</v>
      </c>
      <c r="B25" s="1012" t="s">
        <v>719</v>
      </c>
      <c r="C25" s="1013"/>
      <c r="D25" s="1013"/>
      <c r="E25" s="1013"/>
      <c r="F25" s="1013"/>
      <c r="G25" s="1013"/>
      <c r="H25" s="1013"/>
      <c r="I25" s="1014"/>
      <c r="J25" s="200" t="s">
        <v>206</v>
      </c>
      <c r="K25" s="200">
        <v>1</v>
      </c>
      <c r="L25" s="237"/>
      <c r="M25" s="284"/>
      <c r="N25" s="178"/>
      <c r="O25" s="294"/>
      <c r="P25" s="224">
        <f t="shared" si="2"/>
        <v>0</v>
      </c>
    </row>
    <row r="26" spans="1:16" s="208" customFormat="1" ht="16.149999999999999" customHeight="1" thickBot="1">
      <c r="A26" s="389" t="str">
        <f>IF(J26="","",MAX(A$3:A25)+1)</f>
        <v/>
      </c>
      <c r="B26" s="851"/>
      <c r="C26" s="259"/>
      <c r="D26" s="259"/>
      <c r="E26" s="259"/>
      <c r="F26" s="259"/>
      <c r="G26" s="259"/>
      <c r="H26" s="259"/>
      <c r="I26" s="260"/>
      <c r="J26" s="852"/>
      <c r="K26" s="852"/>
      <c r="L26" s="912"/>
      <c r="M26" s="264"/>
      <c r="N26" s="265"/>
      <c r="O26" s="592"/>
      <c r="P26" s="263">
        <f t="shared" ref="P26" si="3">L26*K26</f>
        <v>0</v>
      </c>
    </row>
    <row r="27" spans="1:16" s="208" customFormat="1" ht="16.149999999999999" customHeight="1">
      <c r="A27" s="379" t="str">
        <f>IF(J27="","",MAX(A$3:A26)+1)</f>
        <v/>
      </c>
      <c r="B27" s="844" t="s">
        <v>720</v>
      </c>
      <c r="C27" s="173"/>
      <c r="D27" s="173"/>
      <c r="E27" s="173"/>
      <c r="F27" s="173"/>
      <c r="G27" s="173"/>
      <c r="H27" s="173"/>
      <c r="I27" s="250"/>
      <c r="J27" s="845"/>
      <c r="K27" s="845"/>
      <c r="L27" s="913"/>
      <c r="M27" s="254"/>
      <c r="N27" s="255"/>
      <c r="O27" s="590"/>
      <c r="P27" s="911"/>
    </row>
    <row r="28" spans="1:16" s="208" customFormat="1" ht="16.149999999999999" customHeight="1">
      <c r="A28" s="381" t="str">
        <f>IF(J28="","",MAX(A$3:A27)+1)</f>
        <v/>
      </c>
      <c r="B28" s="848" t="s">
        <v>721</v>
      </c>
      <c r="C28" s="318" t="s">
        <v>722</v>
      </c>
      <c r="D28" s="194"/>
      <c r="E28" s="849">
        <v>0.75</v>
      </c>
      <c r="F28" s="849" t="s">
        <v>628</v>
      </c>
      <c r="G28" s="849">
        <v>0.75</v>
      </c>
      <c r="H28" s="318" t="s">
        <v>629</v>
      </c>
      <c r="I28" s="195"/>
      <c r="J28" s="842"/>
      <c r="K28" s="842"/>
      <c r="L28" s="237"/>
      <c r="M28" s="284"/>
      <c r="N28" s="178"/>
      <c r="O28" s="294"/>
      <c r="P28" s="224"/>
    </row>
    <row r="29" spans="1:16" s="208" customFormat="1" ht="16.149999999999999" customHeight="1">
      <c r="A29" s="381">
        <f>IF(J29="","",MAX(A$3:A28)+1)</f>
        <v>15</v>
      </c>
      <c r="B29" s="850" t="s">
        <v>637</v>
      </c>
      <c r="C29" s="194"/>
      <c r="D29" s="194"/>
      <c r="E29" s="194"/>
      <c r="F29" s="194"/>
      <c r="G29" s="194"/>
      <c r="H29" s="194"/>
      <c r="I29" s="195"/>
      <c r="J29" s="200" t="s">
        <v>206</v>
      </c>
      <c r="K29" s="200">
        <v>1</v>
      </c>
      <c r="L29" s="237"/>
      <c r="M29" s="284"/>
      <c r="N29" s="178"/>
      <c r="O29" s="294"/>
      <c r="P29" s="224">
        <f>+L29*K29</f>
        <v>0</v>
      </c>
    </row>
    <row r="30" spans="1:16" s="208" customFormat="1" ht="18" customHeight="1">
      <c r="A30" s="381">
        <f>IF(J30="","",MAX(A$3:A29)+1)</f>
        <v>16</v>
      </c>
      <c r="B30" s="1012" t="s">
        <v>723</v>
      </c>
      <c r="C30" s="1013"/>
      <c r="D30" s="1013"/>
      <c r="E30" s="1013"/>
      <c r="F30" s="1013"/>
      <c r="G30" s="1013"/>
      <c r="H30" s="1013"/>
      <c r="I30" s="1014"/>
      <c r="J30" s="200" t="s">
        <v>206</v>
      </c>
      <c r="K30" s="200">
        <v>1</v>
      </c>
      <c r="L30" s="237"/>
      <c r="M30" s="284"/>
      <c r="N30" s="178"/>
      <c r="O30" s="294"/>
      <c r="P30" s="224">
        <f t="shared" ref="P30:P33" si="4">+L30*K30</f>
        <v>0</v>
      </c>
    </row>
    <row r="31" spans="1:16" s="208" customFormat="1" ht="16.149999999999999" customHeight="1">
      <c r="A31" s="381">
        <f>IF(J31="","",MAX(A$3:A30)+1)</f>
        <v>17</v>
      </c>
      <c r="B31" s="850" t="s">
        <v>715</v>
      </c>
      <c r="C31" s="194"/>
      <c r="D31" s="194"/>
      <c r="E31" s="194"/>
      <c r="F31" s="194"/>
      <c r="G31" s="194"/>
      <c r="H31" s="194"/>
      <c r="I31" s="195"/>
      <c r="J31" s="200" t="s">
        <v>206</v>
      </c>
      <c r="K31" s="200">
        <v>1</v>
      </c>
      <c r="L31" s="237"/>
      <c r="M31" s="284"/>
      <c r="N31" s="178"/>
      <c r="O31" s="294"/>
      <c r="P31" s="224">
        <f t="shared" si="4"/>
        <v>0</v>
      </c>
    </row>
    <row r="32" spans="1:16" s="208" customFormat="1" ht="17.45" customHeight="1">
      <c r="A32" s="381">
        <f>IF(J32="","",MAX(A$3:A31)+1)</f>
        <v>18</v>
      </c>
      <c r="B32" s="1012" t="s">
        <v>639</v>
      </c>
      <c r="C32" s="1013"/>
      <c r="D32" s="1013"/>
      <c r="E32" s="1013"/>
      <c r="F32" s="1013"/>
      <c r="G32" s="1013"/>
      <c r="H32" s="1013"/>
      <c r="I32" s="1014"/>
      <c r="J32" s="200" t="s">
        <v>206</v>
      </c>
      <c r="K32" s="200">
        <v>1</v>
      </c>
      <c r="L32" s="237"/>
      <c r="M32" s="284"/>
      <c r="N32" s="178"/>
      <c r="O32" s="294"/>
      <c r="P32" s="224">
        <f t="shared" si="4"/>
        <v>0</v>
      </c>
    </row>
    <row r="33" spans="1:16" s="208" customFormat="1" ht="16.149999999999999" customHeight="1" thickBot="1">
      <c r="A33" s="389" t="str">
        <f>IF(J33="","",MAX(A$3:A32)+1)</f>
        <v/>
      </c>
      <c r="B33" s="851"/>
      <c r="C33" s="259"/>
      <c r="D33" s="259"/>
      <c r="E33" s="259"/>
      <c r="F33" s="259"/>
      <c r="G33" s="259"/>
      <c r="H33" s="259"/>
      <c r="I33" s="260"/>
      <c r="J33" s="852"/>
      <c r="K33" s="852"/>
      <c r="L33" s="912"/>
      <c r="M33" s="264"/>
      <c r="N33" s="265"/>
      <c r="O33" s="592"/>
      <c r="P33" s="263">
        <f t="shared" si="4"/>
        <v>0</v>
      </c>
    </row>
    <row r="34" spans="1:16" s="208" customFormat="1" ht="16.149999999999999" customHeight="1">
      <c r="A34" s="379" t="str">
        <f>IF(J34="","",MAX(A$3:A33)+1)</f>
        <v/>
      </c>
      <c r="B34" s="865" t="s">
        <v>724</v>
      </c>
      <c r="C34" s="856" t="s">
        <v>722</v>
      </c>
      <c r="D34" s="173"/>
      <c r="E34" s="855">
        <v>0.85</v>
      </c>
      <c r="F34" s="855" t="s">
        <v>628</v>
      </c>
      <c r="G34" s="855">
        <v>1.35</v>
      </c>
      <c r="H34" s="856" t="s">
        <v>629</v>
      </c>
      <c r="I34" s="250"/>
      <c r="J34" s="845"/>
      <c r="K34" s="845"/>
      <c r="L34" s="273"/>
      <c r="M34" s="254"/>
      <c r="N34" s="255"/>
      <c r="O34" s="590"/>
      <c r="P34" s="911"/>
    </row>
    <row r="35" spans="1:16" s="208" customFormat="1" ht="16.149999999999999" customHeight="1">
      <c r="A35" s="381">
        <f>IF(J35="","",MAX(A$3:A34)+1)</f>
        <v>19</v>
      </c>
      <c r="B35" s="850" t="s">
        <v>712</v>
      </c>
      <c r="C35" s="194"/>
      <c r="D35" s="194"/>
      <c r="E35" s="194"/>
      <c r="F35" s="194"/>
      <c r="G35" s="194"/>
      <c r="H35" s="194"/>
      <c r="I35" s="195"/>
      <c r="J35" s="200" t="s">
        <v>206</v>
      </c>
      <c r="K35" s="200">
        <v>1</v>
      </c>
      <c r="L35" s="237"/>
      <c r="M35" s="284"/>
      <c r="N35" s="178"/>
      <c r="O35" s="294"/>
      <c r="P35" s="224">
        <f>+L35*K35</f>
        <v>0</v>
      </c>
    </row>
    <row r="36" spans="1:16" s="208" customFormat="1" ht="16.149999999999999" customHeight="1">
      <c r="A36" s="381">
        <f>IF(J36="","",MAX(A$3:A35)+1)</f>
        <v>20</v>
      </c>
      <c r="B36" s="850" t="s">
        <v>725</v>
      </c>
      <c r="C36" s="194"/>
      <c r="D36" s="194"/>
      <c r="E36" s="194"/>
      <c r="F36" s="194"/>
      <c r="G36" s="194"/>
      <c r="H36" s="194"/>
      <c r="I36" s="195"/>
      <c r="J36" s="200" t="s">
        <v>206</v>
      </c>
      <c r="K36" s="200">
        <v>1</v>
      </c>
      <c r="L36" s="237"/>
      <c r="M36" s="284"/>
      <c r="N36" s="178"/>
      <c r="O36" s="294"/>
      <c r="P36" s="224">
        <f t="shared" ref="P36:P42" si="5">+L36*K36</f>
        <v>0</v>
      </c>
    </row>
    <row r="37" spans="1:16" s="208" customFormat="1" ht="16.149999999999999" customHeight="1">
      <c r="A37" s="381">
        <f>IF(J37="","",MAX(A$3:A36)+1)</f>
        <v>21</v>
      </c>
      <c r="B37" s="850" t="s">
        <v>632</v>
      </c>
      <c r="C37" s="194"/>
      <c r="D37" s="194"/>
      <c r="E37" s="194"/>
      <c r="F37" s="194"/>
      <c r="G37" s="194"/>
      <c r="H37" s="194"/>
      <c r="I37" s="195"/>
      <c r="J37" s="200" t="s">
        <v>206</v>
      </c>
      <c r="K37" s="200">
        <v>1</v>
      </c>
      <c r="L37" s="237"/>
      <c r="M37" s="284"/>
      <c r="N37" s="178"/>
      <c r="O37" s="294"/>
      <c r="P37" s="224">
        <f t="shared" si="5"/>
        <v>0</v>
      </c>
    </row>
    <row r="38" spans="1:16" s="208" customFormat="1" ht="16.149999999999999" customHeight="1">
      <c r="A38" s="381">
        <f>IF(J38="","",MAX(A$3:A37)+1)</f>
        <v>22</v>
      </c>
      <c r="B38" s="850" t="s">
        <v>726</v>
      </c>
      <c r="C38" s="194"/>
      <c r="D38" s="194"/>
      <c r="E38" s="194"/>
      <c r="F38" s="194"/>
      <c r="G38" s="194"/>
      <c r="H38" s="194"/>
      <c r="I38" s="195"/>
      <c r="J38" s="200" t="s">
        <v>206</v>
      </c>
      <c r="K38" s="200">
        <v>1</v>
      </c>
      <c r="L38" s="237"/>
      <c r="M38" s="284"/>
      <c r="N38" s="178"/>
      <c r="O38" s="294"/>
      <c r="P38" s="224">
        <f t="shared" si="5"/>
        <v>0</v>
      </c>
    </row>
    <row r="39" spans="1:16" s="208" customFormat="1" ht="16.149999999999999" customHeight="1">
      <c r="A39" s="381">
        <f>IF(J39="","",MAX(A$3:A38)+1)</f>
        <v>23</v>
      </c>
      <c r="B39" s="850" t="s">
        <v>718</v>
      </c>
      <c r="C39" s="194"/>
      <c r="D39" s="194"/>
      <c r="E39" s="194"/>
      <c r="F39" s="194"/>
      <c r="G39" s="194"/>
      <c r="H39" s="194"/>
      <c r="I39" s="195"/>
      <c r="J39" s="200" t="s">
        <v>206</v>
      </c>
      <c r="K39" s="200">
        <v>1</v>
      </c>
      <c r="L39" s="237"/>
      <c r="M39" s="284"/>
      <c r="N39" s="178"/>
      <c r="O39" s="294"/>
      <c r="P39" s="224">
        <f t="shared" si="5"/>
        <v>0</v>
      </c>
    </row>
    <row r="40" spans="1:16" s="208" customFormat="1" ht="16.149999999999999" customHeight="1">
      <c r="A40" s="381">
        <f>IF(J40="","",MAX(A$3:A39)+1)</f>
        <v>24</v>
      </c>
      <c r="B40" s="850" t="s">
        <v>715</v>
      </c>
      <c r="C40" s="194"/>
      <c r="D40" s="194"/>
      <c r="E40" s="194"/>
      <c r="F40" s="194"/>
      <c r="G40" s="194"/>
      <c r="H40" s="194"/>
      <c r="I40" s="195"/>
      <c r="J40" s="200" t="s">
        <v>206</v>
      </c>
      <c r="K40" s="200">
        <v>1</v>
      </c>
      <c r="L40" s="237"/>
      <c r="M40" s="284"/>
      <c r="N40" s="178"/>
      <c r="O40" s="294"/>
      <c r="P40" s="224">
        <f t="shared" si="5"/>
        <v>0</v>
      </c>
    </row>
    <row r="41" spans="1:16" s="208" customFormat="1" ht="17.45" customHeight="1">
      <c r="A41" s="381">
        <f>IF(J41="","",MAX(A$3:A40)+1)</f>
        <v>25</v>
      </c>
      <c r="B41" s="1012" t="s">
        <v>639</v>
      </c>
      <c r="C41" s="1013"/>
      <c r="D41" s="1013"/>
      <c r="E41" s="1013"/>
      <c r="F41" s="1013"/>
      <c r="G41" s="1013"/>
      <c r="H41" s="1013"/>
      <c r="I41" s="1014"/>
      <c r="J41" s="200" t="s">
        <v>206</v>
      </c>
      <c r="K41" s="200">
        <v>1</v>
      </c>
      <c r="L41" s="237"/>
      <c r="M41" s="284"/>
      <c r="N41" s="178"/>
      <c r="O41" s="294"/>
      <c r="P41" s="224">
        <f t="shared" si="5"/>
        <v>0</v>
      </c>
    </row>
    <row r="42" spans="1:16" s="208" customFormat="1" ht="16.149999999999999" customHeight="1" thickBot="1">
      <c r="A42" s="389" t="str">
        <f>IF(J42="","",MAX(A$3:A41)+1)</f>
        <v/>
      </c>
      <c r="B42" s="851"/>
      <c r="C42" s="259"/>
      <c r="D42" s="259"/>
      <c r="E42" s="259"/>
      <c r="F42" s="259"/>
      <c r="G42" s="259"/>
      <c r="H42" s="259"/>
      <c r="I42" s="260"/>
      <c r="J42" s="852"/>
      <c r="K42" s="852"/>
      <c r="L42" s="912"/>
      <c r="M42" s="264"/>
      <c r="N42" s="265"/>
      <c r="O42" s="592"/>
      <c r="P42" s="263">
        <f t="shared" si="5"/>
        <v>0</v>
      </c>
    </row>
    <row r="43" spans="1:16" s="208" customFormat="1" ht="16.149999999999999" customHeight="1">
      <c r="A43" s="379" t="str">
        <f>IF(J43="","",MAX(A$3:A42)+1)</f>
        <v/>
      </c>
      <c r="B43" s="865" t="s">
        <v>727</v>
      </c>
      <c r="C43" s="856" t="s">
        <v>722</v>
      </c>
      <c r="D43" s="173"/>
      <c r="E43" s="855">
        <v>1.05</v>
      </c>
      <c r="F43" s="855" t="s">
        <v>628</v>
      </c>
      <c r="G43" s="855">
        <v>2.1</v>
      </c>
      <c r="H43" s="856" t="s">
        <v>629</v>
      </c>
      <c r="I43" s="250"/>
      <c r="J43" s="845"/>
      <c r="K43" s="845"/>
      <c r="L43" s="273"/>
      <c r="M43" s="254"/>
      <c r="N43" s="255"/>
      <c r="O43" s="590"/>
      <c r="P43" s="911"/>
    </row>
    <row r="44" spans="1:16" s="208" customFormat="1" ht="16.149999999999999" customHeight="1">
      <c r="A44" s="381">
        <f>IF(J44="","",MAX(A$3:A43)+1)</f>
        <v>26</v>
      </c>
      <c r="B44" s="850" t="s">
        <v>637</v>
      </c>
      <c r="C44" s="194"/>
      <c r="D44" s="194"/>
      <c r="E44" s="194"/>
      <c r="F44" s="194"/>
      <c r="G44" s="194"/>
      <c r="H44" s="194"/>
      <c r="I44" s="195"/>
      <c r="J44" s="200" t="s">
        <v>206</v>
      </c>
      <c r="K44" s="200">
        <v>1</v>
      </c>
      <c r="L44" s="237"/>
      <c r="M44" s="284"/>
      <c r="N44" s="178"/>
      <c r="O44" s="294"/>
      <c r="P44" s="224">
        <f>+L44*K44</f>
        <v>0</v>
      </c>
    </row>
    <row r="45" spans="1:16" s="208" customFormat="1" ht="18" customHeight="1">
      <c r="A45" s="381">
        <f>IF(J45="","",MAX(A$3:A44)+1)</f>
        <v>27</v>
      </c>
      <c r="B45" s="1012" t="s">
        <v>728</v>
      </c>
      <c r="C45" s="1013"/>
      <c r="D45" s="1013"/>
      <c r="E45" s="1013"/>
      <c r="F45" s="1013"/>
      <c r="G45" s="1013"/>
      <c r="H45" s="1013"/>
      <c r="I45" s="1014"/>
      <c r="J45" s="200" t="s">
        <v>206</v>
      </c>
      <c r="K45" s="200">
        <v>1</v>
      </c>
      <c r="L45" s="237"/>
      <c r="M45" s="284"/>
      <c r="N45" s="178"/>
      <c r="O45" s="294"/>
      <c r="P45" s="224">
        <f t="shared" ref="P45:P62" si="6">+L45*K45</f>
        <v>0</v>
      </c>
    </row>
    <row r="46" spans="1:16" s="208" customFormat="1" ht="16.149999999999999" customHeight="1">
      <c r="A46" s="381">
        <f>IF(J46="","",MAX(A$3:A45)+1)</f>
        <v>28</v>
      </c>
      <c r="B46" s="850" t="s">
        <v>715</v>
      </c>
      <c r="C46" s="194"/>
      <c r="D46" s="194"/>
      <c r="E46" s="194"/>
      <c r="F46" s="194"/>
      <c r="G46" s="194"/>
      <c r="H46" s="194"/>
      <c r="I46" s="195"/>
      <c r="J46" s="200" t="s">
        <v>206</v>
      </c>
      <c r="K46" s="200">
        <v>1</v>
      </c>
      <c r="L46" s="237"/>
      <c r="M46" s="284"/>
      <c r="N46" s="178"/>
      <c r="O46" s="294"/>
      <c r="P46" s="224">
        <f t="shared" si="6"/>
        <v>0</v>
      </c>
    </row>
    <row r="47" spans="1:16" s="208" customFormat="1" ht="17.45" customHeight="1">
      <c r="A47" s="381">
        <f>IF(J47="","",MAX(A$3:A46)+1)</f>
        <v>29</v>
      </c>
      <c r="B47" s="1012" t="s">
        <v>639</v>
      </c>
      <c r="C47" s="1013"/>
      <c r="D47" s="1013"/>
      <c r="E47" s="1013"/>
      <c r="F47" s="1013"/>
      <c r="G47" s="1013"/>
      <c r="H47" s="1013"/>
      <c r="I47" s="1014"/>
      <c r="J47" s="200" t="s">
        <v>206</v>
      </c>
      <c r="K47" s="200">
        <v>1</v>
      </c>
      <c r="L47" s="237"/>
      <c r="M47" s="284"/>
      <c r="N47" s="178"/>
      <c r="O47" s="294"/>
      <c r="P47" s="224">
        <f t="shared" si="6"/>
        <v>0</v>
      </c>
    </row>
    <row r="48" spans="1:16" s="208" customFormat="1" ht="16.149999999999999" customHeight="1" thickBot="1">
      <c r="A48" s="389" t="str">
        <f>IF(J48="","",MAX(A$3:A47)+1)</f>
        <v/>
      </c>
      <c r="B48" s="851"/>
      <c r="C48" s="259"/>
      <c r="D48" s="259"/>
      <c r="E48" s="259"/>
      <c r="F48" s="259"/>
      <c r="G48" s="259"/>
      <c r="H48" s="259"/>
      <c r="I48" s="260"/>
      <c r="J48" s="852"/>
      <c r="K48" s="852"/>
      <c r="L48" s="912"/>
      <c r="M48" s="264"/>
      <c r="N48" s="265"/>
      <c r="O48" s="592"/>
      <c r="P48" s="263">
        <f t="shared" si="6"/>
        <v>0</v>
      </c>
    </row>
    <row r="49" spans="1:18" s="208" customFormat="1" ht="16.149999999999999" customHeight="1">
      <c r="A49" s="379" t="str">
        <f>IF(J49="","",MAX(A$3:A48)+1)</f>
        <v/>
      </c>
      <c r="B49" s="844" t="s">
        <v>729</v>
      </c>
      <c r="C49" s="173"/>
      <c r="D49" s="173"/>
      <c r="E49" s="855">
        <v>2.9</v>
      </c>
      <c r="F49" s="855" t="s">
        <v>628</v>
      </c>
      <c r="G49" s="855">
        <v>2.2000000000000002</v>
      </c>
      <c r="H49" s="856" t="s">
        <v>629</v>
      </c>
      <c r="I49" s="250"/>
      <c r="J49" s="845"/>
      <c r="K49" s="845"/>
      <c r="L49" s="913"/>
      <c r="M49" s="254"/>
      <c r="N49" s="255"/>
      <c r="O49" s="590"/>
      <c r="P49" s="911">
        <f t="shared" si="6"/>
        <v>0</v>
      </c>
      <c r="R49" s="208" t="s">
        <v>730</v>
      </c>
    </row>
    <row r="50" spans="1:18" s="208" customFormat="1" ht="16.149999999999999" customHeight="1">
      <c r="A50" s="381" t="str">
        <f>IF(J50="","",MAX(A$3:A49)+1)</f>
        <v/>
      </c>
      <c r="B50" s="560" t="s">
        <v>731</v>
      </c>
      <c r="C50" s="194"/>
      <c r="D50" s="194"/>
      <c r="E50" s="194"/>
      <c r="F50" s="194"/>
      <c r="G50" s="194"/>
      <c r="H50" s="194"/>
      <c r="I50" s="195"/>
      <c r="J50" s="842"/>
      <c r="K50" s="842"/>
      <c r="L50" s="237"/>
      <c r="M50" s="284"/>
      <c r="N50" s="178"/>
      <c r="O50" s="294"/>
      <c r="P50" s="224">
        <f t="shared" si="6"/>
        <v>0</v>
      </c>
    </row>
    <row r="51" spans="1:18" s="208" customFormat="1" ht="16.149999999999999" customHeight="1">
      <c r="A51" s="381">
        <f>IF(J51="","",MAX(A$3:A50)+1)</f>
        <v>30</v>
      </c>
      <c r="B51" s="850" t="s">
        <v>637</v>
      </c>
      <c r="C51" s="194"/>
      <c r="D51" s="194"/>
      <c r="E51" s="194"/>
      <c r="F51" s="194"/>
      <c r="G51" s="194"/>
      <c r="H51" s="194"/>
      <c r="I51" s="195"/>
      <c r="J51" s="200" t="s">
        <v>206</v>
      </c>
      <c r="K51" s="200">
        <v>1</v>
      </c>
      <c r="L51" s="237"/>
      <c r="M51" s="284"/>
      <c r="N51" s="178"/>
      <c r="O51" s="294"/>
      <c r="P51" s="224">
        <f t="shared" si="6"/>
        <v>0</v>
      </c>
    </row>
    <row r="52" spans="1:18" s="208" customFormat="1" ht="16.149999999999999" customHeight="1">
      <c r="A52" s="381">
        <f>IF(J52="","",MAX(A$3:A51)+1)</f>
        <v>31</v>
      </c>
      <c r="B52" s="850" t="s">
        <v>732</v>
      </c>
      <c r="C52" s="194"/>
      <c r="D52" s="194"/>
      <c r="E52" s="194"/>
      <c r="F52" s="194"/>
      <c r="G52" s="194"/>
      <c r="H52" s="194"/>
      <c r="I52" s="195"/>
      <c r="J52" s="200" t="s">
        <v>206</v>
      </c>
      <c r="K52" s="200">
        <v>1</v>
      </c>
      <c r="L52" s="237"/>
      <c r="M52" s="284"/>
      <c r="N52" s="178"/>
      <c r="O52" s="294"/>
      <c r="P52" s="224">
        <f t="shared" si="6"/>
        <v>0</v>
      </c>
    </row>
    <row r="53" spans="1:18" s="208" customFormat="1" ht="16.149999999999999" customHeight="1">
      <c r="A53" s="381">
        <f>IF(J53="","",MAX(A$3:A52)+1)</f>
        <v>32</v>
      </c>
      <c r="B53" s="850" t="s">
        <v>733</v>
      </c>
      <c r="C53" s="194"/>
      <c r="D53" s="194"/>
      <c r="E53" s="194"/>
      <c r="F53" s="194"/>
      <c r="G53" s="194"/>
      <c r="H53" s="194"/>
      <c r="I53" s="195"/>
      <c r="J53" s="200" t="s">
        <v>206</v>
      </c>
      <c r="K53" s="200">
        <v>1</v>
      </c>
      <c r="L53" s="237"/>
      <c r="M53" s="284"/>
      <c r="N53" s="178"/>
      <c r="O53" s="294"/>
      <c r="P53" s="224">
        <f t="shared" si="6"/>
        <v>0</v>
      </c>
    </row>
    <row r="54" spans="1:18" s="208" customFormat="1" ht="16.149999999999999" customHeight="1">
      <c r="A54" s="381" t="str">
        <f>IF(J54="","",MAX(A$3:A53)+1)</f>
        <v/>
      </c>
      <c r="B54" s="850" t="s">
        <v>734</v>
      </c>
      <c r="C54" s="194"/>
      <c r="D54" s="194"/>
      <c r="E54" s="194"/>
      <c r="F54" s="194"/>
      <c r="G54" s="194"/>
      <c r="H54" s="194"/>
      <c r="I54" s="195"/>
      <c r="J54" s="200"/>
      <c r="K54" s="200"/>
      <c r="L54" s="237"/>
      <c r="M54" s="284"/>
      <c r="N54" s="178"/>
      <c r="O54" s="294"/>
      <c r="P54" s="224">
        <f t="shared" si="6"/>
        <v>0</v>
      </c>
    </row>
    <row r="55" spans="1:18" s="208" customFormat="1" ht="16.149999999999999" customHeight="1">
      <c r="A55" s="381">
        <f>IF(J55="","",MAX(A$3:A54)+1)</f>
        <v>33</v>
      </c>
      <c r="B55" s="914" t="s">
        <v>735</v>
      </c>
      <c r="C55" s="194"/>
      <c r="D55" s="194"/>
      <c r="E55" s="194"/>
      <c r="F55" s="194"/>
      <c r="G55" s="194"/>
      <c r="H55" s="194"/>
      <c r="I55" s="195"/>
      <c r="J55" s="200" t="s">
        <v>206</v>
      </c>
      <c r="K55" s="200">
        <v>1</v>
      </c>
      <c r="L55" s="237"/>
      <c r="M55" s="284"/>
      <c r="N55" s="178"/>
      <c r="O55" s="294"/>
      <c r="P55" s="224">
        <f t="shared" si="6"/>
        <v>0</v>
      </c>
    </row>
    <row r="56" spans="1:18" s="208" customFormat="1" ht="16.149999999999999" customHeight="1">
      <c r="A56" s="381">
        <f>IF(J56="","",MAX(A$3:A55)+1)</f>
        <v>34</v>
      </c>
      <c r="B56" s="914" t="s">
        <v>736</v>
      </c>
      <c r="C56" s="194"/>
      <c r="D56" s="194"/>
      <c r="E56" s="194"/>
      <c r="F56" s="194"/>
      <c r="G56" s="194"/>
      <c r="H56" s="194"/>
      <c r="I56" s="195"/>
      <c r="J56" s="200" t="s">
        <v>206</v>
      </c>
      <c r="K56" s="200">
        <v>1</v>
      </c>
      <c r="L56" s="237"/>
      <c r="M56" s="284"/>
      <c r="N56" s="178"/>
      <c r="O56" s="294"/>
      <c r="P56" s="224">
        <f t="shared" si="6"/>
        <v>0</v>
      </c>
    </row>
    <row r="57" spans="1:18" s="208" customFormat="1" ht="29.45" customHeight="1">
      <c r="A57" s="381">
        <f>IF(J57="","",MAX(A$3:A56)+1)</f>
        <v>35</v>
      </c>
      <c r="B57" s="1012" t="s">
        <v>737</v>
      </c>
      <c r="C57" s="1013"/>
      <c r="D57" s="1013"/>
      <c r="E57" s="1013"/>
      <c r="F57" s="1013"/>
      <c r="G57" s="1013"/>
      <c r="H57" s="1013"/>
      <c r="I57" s="1014"/>
      <c r="J57" s="200" t="s">
        <v>206</v>
      </c>
      <c r="K57" s="200">
        <v>1</v>
      </c>
      <c r="L57" s="237"/>
      <c r="M57" s="284"/>
      <c r="N57" s="178"/>
      <c r="O57" s="294"/>
      <c r="P57" s="224">
        <f t="shared" si="6"/>
        <v>0</v>
      </c>
    </row>
    <row r="58" spans="1:18" s="208" customFormat="1" ht="16.149999999999999" customHeight="1">
      <c r="A58" s="381" t="str">
        <f>IF(J58="","",MAX(A$3:A57)+1)</f>
        <v/>
      </c>
      <c r="B58" s="850" t="s">
        <v>738</v>
      </c>
      <c r="C58" s="194"/>
      <c r="D58" s="194"/>
      <c r="E58" s="194"/>
      <c r="F58" s="194"/>
      <c r="G58" s="194"/>
      <c r="H58" s="194"/>
      <c r="I58" s="195"/>
      <c r="J58" s="200"/>
      <c r="K58" s="200"/>
      <c r="L58" s="237"/>
      <c r="M58" s="284"/>
      <c r="N58" s="178"/>
      <c r="O58" s="294"/>
      <c r="P58" s="224">
        <f t="shared" si="6"/>
        <v>0</v>
      </c>
    </row>
    <row r="59" spans="1:18" s="208" customFormat="1" ht="25.9" customHeight="1">
      <c r="A59" s="381">
        <f>IF(J59="","",MAX(A$3:A58)+1)</f>
        <v>36</v>
      </c>
      <c r="B59" s="1016" t="s">
        <v>739</v>
      </c>
      <c r="C59" s="1017"/>
      <c r="D59" s="1017"/>
      <c r="E59" s="1017"/>
      <c r="F59" s="1017"/>
      <c r="G59" s="1017"/>
      <c r="H59" s="1017"/>
      <c r="I59" s="1018"/>
      <c r="J59" s="200" t="s">
        <v>206</v>
      </c>
      <c r="K59" s="200">
        <v>1</v>
      </c>
      <c r="L59" s="237"/>
      <c r="M59" s="284"/>
      <c r="N59" s="178"/>
      <c r="O59" s="294"/>
      <c r="P59" s="224">
        <f t="shared" si="6"/>
        <v>0</v>
      </c>
    </row>
    <row r="60" spans="1:18" s="208" customFormat="1" ht="16.899999999999999" customHeight="1">
      <c r="A60" s="381">
        <f>IF(J60="","",MAX(A$3:A59)+1)</f>
        <v>37</v>
      </c>
      <c r="B60" s="1016" t="s">
        <v>740</v>
      </c>
      <c r="C60" s="1017"/>
      <c r="D60" s="1017"/>
      <c r="E60" s="1017"/>
      <c r="F60" s="1017"/>
      <c r="G60" s="1017"/>
      <c r="H60" s="1017"/>
      <c r="I60" s="1018"/>
      <c r="J60" s="200" t="s">
        <v>206</v>
      </c>
      <c r="K60" s="200">
        <v>1</v>
      </c>
      <c r="L60" s="237"/>
      <c r="M60" s="284"/>
      <c r="N60" s="178"/>
      <c r="O60" s="294"/>
      <c r="P60" s="224">
        <f t="shared" si="6"/>
        <v>0</v>
      </c>
    </row>
    <row r="61" spans="1:18" s="208" customFormat="1" ht="16.149999999999999" customHeight="1">
      <c r="A61" s="381">
        <f>IF(J61="","",MAX(A$3:A60)+1)</f>
        <v>38</v>
      </c>
      <c r="B61" s="850" t="s">
        <v>741</v>
      </c>
      <c r="C61" s="194"/>
      <c r="D61" s="194"/>
      <c r="E61" s="194"/>
      <c r="F61" s="194"/>
      <c r="G61" s="194"/>
      <c r="H61" s="194"/>
      <c r="I61" s="195"/>
      <c r="J61" s="200" t="s">
        <v>206</v>
      </c>
      <c r="K61" s="200">
        <v>1</v>
      </c>
      <c r="L61" s="237"/>
      <c r="M61" s="284"/>
      <c r="N61" s="178"/>
      <c r="O61" s="294"/>
      <c r="P61" s="224">
        <f t="shared" si="6"/>
        <v>0</v>
      </c>
    </row>
    <row r="62" spans="1:18" s="208" customFormat="1" ht="16.149999999999999" customHeight="1">
      <c r="A62" s="381">
        <f>IF(J62="","",MAX(A$3:A61)+1)</f>
        <v>39</v>
      </c>
      <c r="B62" s="850" t="s">
        <v>742</v>
      </c>
      <c r="C62" s="194"/>
      <c r="D62" s="194"/>
      <c r="E62" s="194"/>
      <c r="F62" s="194"/>
      <c r="G62" s="194"/>
      <c r="H62" s="194"/>
      <c r="I62" s="195"/>
      <c r="J62" s="200" t="s">
        <v>206</v>
      </c>
      <c r="K62" s="200">
        <v>1</v>
      </c>
      <c r="L62" s="237"/>
      <c r="M62" s="284"/>
      <c r="N62" s="178"/>
      <c r="O62" s="294"/>
      <c r="P62" s="224">
        <f t="shared" si="6"/>
        <v>0</v>
      </c>
    </row>
    <row r="63" spans="1:18" ht="6" customHeight="1" thickBot="1">
      <c r="A63" s="389"/>
      <c r="B63" s="871"/>
      <c r="C63" s="243"/>
      <c r="D63" s="243"/>
      <c r="E63" s="243"/>
      <c r="F63" s="243"/>
      <c r="G63" s="243"/>
      <c r="H63" s="243"/>
      <c r="I63" s="243"/>
      <c r="J63" s="245"/>
      <c r="K63" s="594"/>
      <c r="L63" s="915"/>
      <c r="M63" s="916"/>
      <c r="N63" s="917"/>
      <c r="O63" s="918"/>
      <c r="P63" s="919"/>
    </row>
    <row r="64" spans="1:18" ht="6" customHeight="1" thickBot="1">
      <c r="A64" s="442"/>
      <c r="B64" s="400"/>
      <c r="C64" s="401"/>
      <c r="D64" s="401"/>
      <c r="E64" s="401"/>
      <c r="F64" s="401"/>
      <c r="G64" s="401"/>
      <c r="H64" s="401"/>
      <c r="I64" s="401"/>
      <c r="J64" s="402"/>
      <c r="K64" s="194"/>
      <c r="L64" s="403"/>
      <c r="M64" s="885"/>
      <c r="N64" s="240"/>
      <c r="O64" s="241"/>
      <c r="P64" s="441"/>
    </row>
    <row r="65" spans="1:16" ht="20.45" customHeight="1">
      <c r="A65" s="442"/>
      <c r="B65" s="400"/>
      <c r="C65" s="998" t="s">
        <v>421</v>
      </c>
      <c r="D65" s="999"/>
      <c r="E65" s="999"/>
      <c r="F65" s="999"/>
      <c r="G65" s="999"/>
      <c r="H65" s="999"/>
      <c r="I65" s="999"/>
      <c r="J65" s="568"/>
      <c r="K65" s="568" t="s">
        <v>422</v>
      </c>
      <c r="L65" s="569"/>
      <c r="M65" s="873"/>
      <c r="N65" s="571"/>
      <c r="O65" s="874"/>
      <c r="P65" s="572">
        <f>SUM(P3:P63)</f>
        <v>0</v>
      </c>
    </row>
    <row r="66" spans="1:16" ht="20.45" customHeight="1">
      <c r="A66" s="442"/>
      <c r="B66" s="400"/>
      <c r="C66" s="1000"/>
      <c r="D66" s="1001"/>
      <c r="E66" s="1001"/>
      <c r="F66" s="1001"/>
      <c r="G66" s="1001"/>
      <c r="H66" s="1001"/>
      <c r="I66" s="1001"/>
      <c r="J66" s="573"/>
      <c r="K66" s="573" t="s">
        <v>423</v>
      </c>
      <c r="L66" s="574"/>
      <c r="M66" s="875"/>
      <c r="N66" s="576"/>
      <c r="O66" s="876"/>
      <c r="P66" s="577">
        <f>0.2*P65</f>
        <v>0</v>
      </c>
    </row>
    <row r="67" spans="1:16" ht="20.45" customHeight="1" thickBot="1">
      <c r="A67" s="442"/>
      <c r="B67" s="400"/>
      <c r="C67" s="1002"/>
      <c r="D67" s="1003"/>
      <c r="E67" s="1003"/>
      <c r="F67" s="1003"/>
      <c r="G67" s="1003"/>
      <c r="H67" s="1003"/>
      <c r="I67" s="1003"/>
      <c r="J67" s="578"/>
      <c r="K67" s="578" t="s">
        <v>424</v>
      </c>
      <c r="L67" s="579"/>
      <c r="M67" s="920"/>
      <c r="N67" s="581"/>
      <c r="O67" s="878"/>
      <c r="P67" s="582">
        <f>+P66+P65</f>
        <v>0</v>
      </c>
    </row>
    <row r="68" spans="1:16" ht="18.75" thickBot="1">
      <c r="A68" s="462"/>
      <c r="B68" s="463"/>
      <c r="C68" s="464"/>
      <c r="D68" s="464"/>
      <c r="E68" s="464"/>
      <c r="F68" s="464"/>
      <c r="G68" s="464"/>
      <c r="H68" s="464"/>
      <c r="I68" s="464"/>
      <c r="J68" s="465"/>
      <c r="K68" s="259"/>
      <c r="L68" s="447"/>
      <c r="M68" s="921"/>
      <c r="N68" s="917"/>
      <c r="O68" s="918"/>
      <c r="P68" s="466"/>
    </row>
    <row r="69" spans="1:16" ht="18">
      <c r="M69" s="888"/>
      <c r="N69" s="240"/>
      <c r="O69" s="240"/>
    </row>
    <row r="70" spans="1:16" ht="18">
      <c r="M70" s="888"/>
      <c r="N70" s="240"/>
      <c r="O70" s="241"/>
    </row>
    <row r="71" spans="1:16" ht="18">
      <c r="M71" s="885"/>
      <c r="N71" s="240"/>
      <c r="O71" s="241"/>
    </row>
    <row r="72" spans="1:16" ht="18">
      <c r="M72" s="885"/>
      <c r="N72" s="240"/>
      <c r="O72" s="241"/>
    </row>
    <row r="73" spans="1:16" ht="18">
      <c r="M73" s="888"/>
      <c r="N73" s="240"/>
      <c r="O73" s="241"/>
    </row>
    <row r="74" spans="1:16" ht="18">
      <c r="M74" s="888"/>
      <c r="N74" s="240"/>
      <c r="O74" s="241"/>
    </row>
    <row r="75" spans="1:16" ht="18">
      <c r="M75" s="885"/>
      <c r="N75" s="240"/>
      <c r="O75" s="241"/>
    </row>
    <row r="76" spans="1:16" ht="18">
      <c r="M76" s="885"/>
      <c r="N76" s="240"/>
      <c r="O76" s="241"/>
    </row>
    <row r="77" spans="1:16" ht="18">
      <c r="M77" s="888"/>
      <c r="N77" s="240"/>
      <c r="O77" s="241"/>
    </row>
    <row r="78" spans="1:16" ht="18">
      <c r="M78" s="888"/>
      <c r="N78" s="240"/>
      <c r="O78" s="241"/>
    </row>
    <row r="79" spans="1:16" ht="18">
      <c r="M79" s="888"/>
      <c r="N79" s="240"/>
      <c r="O79" s="241"/>
    </row>
    <row r="80" spans="1:16" ht="18">
      <c r="M80" s="885"/>
      <c r="N80" s="240"/>
      <c r="O80" s="241"/>
    </row>
    <row r="81" spans="13:15" ht="18">
      <c r="M81" s="888"/>
      <c r="N81" s="240"/>
      <c r="O81" s="241"/>
    </row>
    <row r="82" spans="13:15" ht="18">
      <c r="M82" s="239"/>
      <c r="N82" s="240"/>
      <c r="O82" s="241"/>
    </row>
    <row r="83" spans="13:15" ht="18">
      <c r="M83" s="239"/>
      <c r="N83" s="240"/>
      <c r="O83" s="241"/>
    </row>
    <row r="84" spans="13:15" ht="18">
      <c r="M84" s="888"/>
      <c r="N84" s="240"/>
      <c r="O84" s="241"/>
    </row>
    <row r="85" spans="13:15" ht="18">
      <c r="M85" s="885"/>
      <c r="N85" s="240"/>
      <c r="O85" s="241"/>
    </row>
    <row r="86" spans="13:15" ht="18">
      <c r="M86" s="885"/>
      <c r="N86" s="240"/>
      <c r="O86" s="241"/>
    </row>
    <row r="87" spans="13:15" ht="18">
      <c r="M87" s="888"/>
      <c r="N87" s="240"/>
      <c r="O87" s="241"/>
    </row>
    <row r="88" spans="13:15" ht="18">
      <c r="M88" s="885"/>
      <c r="N88" s="240"/>
      <c r="O88" s="240"/>
    </row>
    <row r="89" spans="13:15" ht="18">
      <c r="M89" s="885"/>
      <c r="N89" s="240"/>
      <c r="O89" s="240"/>
    </row>
    <row r="90" spans="13:15" ht="18">
      <c r="M90" s="885"/>
      <c r="N90" s="240"/>
      <c r="O90" s="240"/>
    </row>
    <row r="91" spans="13:15" ht="18">
      <c r="M91" s="885"/>
      <c r="N91" s="240"/>
      <c r="O91" s="240"/>
    </row>
    <row r="92" spans="13:15" ht="18">
      <c r="M92" s="885"/>
      <c r="N92" s="240"/>
      <c r="O92" s="240"/>
    </row>
    <row r="93" spans="13:15" ht="18">
      <c r="M93" s="885"/>
      <c r="N93" s="240"/>
      <c r="O93" s="240"/>
    </row>
    <row r="94" spans="13:15" ht="18">
      <c r="M94" s="885"/>
      <c r="N94" s="240"/>
      <c r="O94" s="240"/>
    </row>
    <row r="95" spans="13:15" ht="18">
      <c r="M95" s="885"/>
      <c r="N95" s="240"/>
      <c r="O95" s="240"/>
    </row>
    <row r="96" spans="13:15" ht="18">
      <c r="M96" s="885"/>
      <c r="N96" s="240"/>
      <c r="O96" s="240"/>
    </row>
    <row r="97" spans="13:15" ht="18">
      <c r="M97" s="885"/>
      <c r="N97" s="240"/>
      <c r="O97" s="240"/>
    </row>
    <row r="98" spans="13:15" ht="18">
      <c r="M98" s="885"/>
      <c r="N98" s="240"/>
      <c r="O98" s="240"/>
    </row>
    <row r="99" spans="13:15" ht="18">
      <c r="M99" s="885"/>
      <c r="N99" s="240"/>
      <c r="O99" s="240"/>
    </row>
    <row r="100" spans="13:15" ht="18">
      <c r="M100" s="885"/>
      <c r="N100" s="240"/>
      <c r="O100" s="240"/>
    </row>
    <row r="101" spans="13:15" ht="18">
      <c r="M101" s="885"/>
      <c r="N101" s="240"/>
      <c r="O101" s="240"/>
    </row>
    <row r="102" spans="13:15" ht="18">
      <c r="M102" s="885"/>
      <c r="N102" s="240"/>
      <c r="O102" s="240"/>
    </row>
    <row r="103" spans="13:15" ht="18">
      <c r="M103" s="885"/>
      <c r="N103" s="240"/>
      <c r="O103" s="241"/>
    </row>
    <row r="104" spans="13:15" ht="18">
      <c r="M104" s="885"/>
      <c r="N104" s="240"/>
      <c r="O104" s="241"/>
    </row>
    <row r="105" spans="13:15" ht="16.5">
      <c r="M105" s="885"/>
      <c r="N105" s="241"/>
      <c r="O105" s="241"/>
    </row>
    <row r="106" spans="13:15" ht="14.25">
      <c r="M106" s="239"/>
      <c r="N106" s="296"/>
      <c r="O106" s="296"/>
    </row>
    <row r="107" spans="13:15" ht="14.25">
      <c r="M107" s="239"/>
      <c r="N107" s="296"/>
      <c r="O107" s="296"/>
    </row>
    <row r="108" spans="13:15" ht="14.25">
      <c r="M108" s="239"/>
      <c r="N108" s="296"/>
      <c r="O108" s="296"/>
    </row>
    <row r="109" spans="13:15" ht="18">
      <c r="M109" s="889"/>
      <c r="N109" s="890"/>
      <c r="O109" s="890"/>
    </row>
    <row r="110" spans="13:15" ht="18">
      <c r="M110" s="889"/>
      <c r="N110" s="890"/>
      <c r="O110" s="890"/>
    </row>
    <row r="111" spans="13:15" ht="18">
      <c r="M111" s="891"/>
      <c r="N111" s="308"/>
      <c r="O111" s="308"/>
    </row>
    <row r="112" spans="13:15" ht="18">
      <c r="M112" s="892"/>
      <c r="N112" s="308"/>
      <c r="O112" s="308"/>
    </row>
    <row r="113" spans="13:15" ht="18">
      <c r="M113" s="891"/>
      <c r="N113" s="313"/>
      <c r="O113" s="313"/>
    </row>
    <row r="114" spans="13:15">
      <c r="M114" s="308"/>
      <c r="N114" s="308"/>
      <c r="O114" s="308"/>
    </row>
    <row r="115" spans="13:15">
      <c r="M115" s="308"/>
      <c r="N115" s="308"/>
      <c r="O115" s="308"/>
    </row>
    <row r="116" spans="13:15">
      <c r="M116" s="308"/>
      <c r="N116" s="308"/>
      <c r="O116" s="308"/>
    </row>
    <row r="117" spans="13:15">
      <c r="M117" s="308"/>
      <c r="N117" s="308"/>
      <c r="O117" s="308"/>
    </row>
    <row r="118" spans="13:15">
      <c r="M118" s="308"/>
      <c r="N118" s="308"/>
      <c r="O118" s="308"/>
    </row>
    <row r="119" spans="13:15">
      <c r="M119" s="308"/>
      <c r="N119" s="308"/>
      <c r="O119" s="308"/>
    </row>
    <row r="120" spans="13:15">
      <c r="M120" s="308"/>
      <c r="N120" s="308"/>
      <c r="O120" s="308"/>
    </row>
    <row r="121" spans="13:15">
      <c r="M121" s="308"/>
      <c r="N121" s="308"/>
      <c r="O121" s="308"/>
    </row>
    <row r="122" spans="13:15">
      <c r="M122" s="308"/>
      <c r="N122" s="308"/>
      <c r="O122" s="308"/>
    </row>
    <row r="123" spans="13:15">
      <c r="M123" s="308"/>
      <c r="N123" s="308"/>
      <c r="O123" s="308"/>
    </row>
    <row r="124" spans="13:15">
      <c r="M124" s="308"/>
      <c r="N124" s="308"/>
      <c r="O124" s="308"/>
    </row>
    <row r="125" spans="13:15">
      <c r="M125" s="308"/>
      <c r="N125" s="308"/>
      <c r="O125" s="308"/>
    </row>
    <row r="126" spans="13:15">
      <c r="M126" s="308"/>
      <c r="N126" s="308"/>
      <c r="O126" s="308"/>
    </row>
    <row r="127" spans="13:15">
      <c r="M127" s="308"/>
      <c r="N127" s="308"/>
      <c r="O127" s="308"/>
    </row>
    <row r="128" spans="13:15">
      <c r="M128" s="308"/>
      <c r="N128" s="308"/>
      <c r="O128" s="308"/>
    </row>
    <row r="129" spans="13:15">
      <c r="M129" s="308"/>
      <c r="N129" s="308"/>
      <c r="O129" s="308"/>
    </row>
    <row r="130" spans="13:15">
      <c r="M130" s="308"/>
      <c r="N130" s="308"/>
      <c r="O130" s="308"/>
    </row>
    <row r="131" spans="13:15">
      <c r="M131" s="308"/>
      <c r="N131" s="308"/>
      <c r="O131" s="308"/>
    </row>
    <row r="132" spans="13:15">
      <c r="M132" s="308"/>
      <c r="N132" s="308"/>
      <c r="O132" s="308"/>
    </row>
    <row r="133" spans="13:15">
      <c r="M133" s="308"/>
      <c r="N133" s="308"/>
      <c r="O133" s="308"/>
    </row>
    <row r="134" spans="13:15">
      <c r="M134" s="308"/>
      <c r="N134" s="308"/>
      <c r="O134" s="308"/>
    </row>
    <row r="135" spans="13:15">
      <c r="M135" s="308"/>
      <c r="N135" s="308"/>
      <c r="O135" s="308"/>
    </row>
    <row r="136" spans="13:15">
      <c r="M136" s="308"/>
      <c r="N136" s="308"/>
      <c r="O136" s="308"/>
    </row>
    <row r="137" spans="13:15">
      <c r="M137" s="308"/>
      <c r="N137" s="308"/>
      <c r="O137" s="308"/>
    </row>
    <row r="138" spans="13:15">
      <c r="M138" s="308"/>
      <c r="N138" s="308"/>
      <c r="O138" s="308"/>
    </row>
    <row r="139" spans="13:15">
      <c r="M139" s="308"/>
      <c r="N139" s="308"/>
      <c r="O139" s="308"/>
    </row>
    <row r="140" spans="13:15">
      <c r="M140" s="308"/>
      <c r="N140" s="308"/>
      <c r="O140" s="308"/>
    </row>
    <row r="141" spans="13:15">
      <c r="M141" s="308"/>
      <c r="N141" s="308"/>
      <c r="O141" s="308"/>
    </row>
    <row r="142" spans="13:15">
      <c r="M142" s="308"/>
      <c r="N142" s="308"/>
      <c r="O142" s="308"/>
    </row>
    <row r="143" spans="13:15">
      <c r="M143" s="308"/>
      <c r="N143" s="308"/>
      <c r="O143" s="308"/>
    </row>
    <row r="144" spans="13:15">
      <c r="M144" s="308"/>
      <c r="N144" s="308"/>
      <c r="O144" s="308"/>
    </row>
    <row r="145" spans="13:15">
      <c r="M145" s="308"/>
      <c r="N145" s="308"/>
      <c r="O145" s="308"/>
    </row>
    <row r="146" spans="13:15">
      <c r="M146" s="308"/>
      <c r="N146" s="308"/>
      <c r="O146" s="308"/>
    </row>
    <row r="147" spans="13:15">
      <c r="M147" s="308"/>
      <c r="N147" s="308"/>
      <c r="O147" s="308"/>
    </row>
    <row r="148" spans="13:15">
      <c r="M148" s="308"/>
      <c r="N148" s="308"/>
      <c r="O148" s="308"/>
    </row>
    <row r="149" spans="13:15">
      <c r="M149" s="308"/>
      <c r="N149" s="308"/>
      <c r="O149" s="308"/>
    </row>
    <row r="150" spans="13:15">
      <c r="M150" s="308"/>
      <c r="N150" s="308"/>
      <c r="O150" s="308"/>
    </row>
    <row r="151" spans="13:15">
      <c r="M151" s="308"/>
      <c r="N151" s="308"/>
      <c r="O151" s="308"/>
    </row>
    <row r="152" spans="13:15">
      <c r="M152" s="308"/>
      <c r="N152" s="308"/>
      <c r="O152" s="308"/>
    </row>
    <row r="153" spans="13:15">
      <c r="M153" s="308"/>
      <c r="N153" s="308"/>
      <c r="O153" s="308"/>
    </row>
    <row r="154" spans="13:15">
      <c r="M154" s="308"/>
      <c r="N154" s="308"/>
      <c r="O154" s="308"/>
    </row>
    <row r="155" spans="13:15">
      <c r="M155" s="308"/>
      <c r="N155" s="308"/>
      <c r="O155" s="308"/>
    </row>
    <row r="156" spans="13:15">
      <c r="M156" s="308"/>
      <c r="N156" s="308"/>
      <c r="O156" s="308"/>
    </row>
    <row r="157" spans="13:15">
      <c r="M157" s="308"/>
      <c r="N157" s="308"/>
      <c r="O157" s="308"/>
    </row>
    <row r="158" spans="13:15">
      <c r="M158" s="308"/>
      <c r="N158" s="308"/>
      <c r="O158" s="308"/>
    </row>
    <row r="159" spans="13:15">
      <c r="M159" s="308"/>
      <c r="N159" s="308"/>
      <c r="O159" s="308"/>
    </row>
    <row r="160" spans="13:15">
      <c r="M160" s="308"/>
      <c r="N160" s="308"/>
      <c r="O160" s="308"/>
    </row>
    <row r="161" spans="13:15">
      <c r="M161" s="308"/>
      <c r="N161" s="308"/>
      <c r="O161" s="308"/>
    </row>
    <row r="162" spans="13:15">
      <c r="M162" s="308"/>
      <c r="N162" s="308"/>
      <c r="O162" s="308"/>
    </row>
    <row r="163" spans="13:15">
      <c r="M163" s="308"/>
      <c r="N163" s="308"/>
      <c r="O163" s="308"/>
    </row>
    <row r="164" spans="13:15">
      <c r="M164" s="308"/>
      <c r="N164" s="308"/>
      <c r="O164" s="308"/>
    </row>
    <row r="165" spans="13:15">
      <c r="M165" s="308"/>
      <c r="N165" s="308"/>
      <c r="O165" s="308"/>
    </row>
    <row r="166" spans="13:15">
      <c r="M166" s="308"/>
      <c r="N166" s="308"/>
      <c r="O166" s="308"/>
    </row>
    <row r="167" spans="13:15">
      <c r="M167" s="308"/>
      <c r="N167" s="308"/>
      <c r="O167" s="308"/>
    </row>
    <row r="168" spans="13:15">
      <c r="M168" s="308"/>
      <c r="N168" s="308"/>
      <c r="O168" s="308"/>
    </row>
    <row r="169" spans="13:15">
      <c r="M169" s="308"/>
      <c r="N169" s="308"/>
      <c r="O169" s="308"/>
    </row>
    <row r="170" spans="13:15">
      <c r="M170" s="308"/>
      <c r="N170" s="308"/>
      <c r="O170" s="308"/>
    </row>
    <row r="171" spans="13:15">
      <c r="M171" s="308"/>
      <c r="N171" s="308"/>
      <c r="O171" s="308"/>
    </row>
    <row r="172" spans="13:15">
      <c r="M172" s="308"/>
      <c r="N172" s="308"/>
      <c r="O172" s="308"/>
    </row>
    <row r="173" spans="13:15">
      <c r="M173" s="308"/>
      <c r="N173" s="308"/>
      <c r="O173" s="308"/>
    </row>
    <row r="174" spans="13:15">
      <c r="M174" s="308"/>
      <c r="N174" s="308"/>
      <c r="O174" s="308"/>
    </row>
    <row r="175" spans="13:15">
      <c r="M175" s="308"/>
      <c r="N175" s="308"/>
      <c r="O175" s="308"/>
    </row>
    <row r="176" spans="13:15">
      <c r="M176" s="308"/>
      <c r="N176" s="308"/>
      <c r="O176" s="308"/>
    </row>
    <row r="177" spans="13:15">
      <c r="M177" s="308"/>
      <c r="N177" s="308"/>
      <c r="O177" s="308"/>
    </row>
    <row r="178" spans="13:15">
      <c r="M178" s="308"/>
      <c r="N178" s="308"/>
      <c r="O178" s="308"/>
    </row>
    <row r="179" spans="13:15">
      <c r="M179" s="308"/>
      <c r="N179" s="308"/>
      <c r="O179" s="308"/>
    </row>
    <row r="180" spans="13:15">
      <c r="M180" s="308"/>
      <c r="N180" s="308"/>
      <c r="O180" s="308"/>
    </row>
    <row r="181" spans="13:15">
      <c r="M181" s="308"/>
      <c r="N181" s="308"/>
      <c r="O181" s="308"/>
    </row>
    <row r="182" spans="13:15">
      <c r="M182" s="308"/>
      <c r="N182" s="308"/>
      <c r="O182" s="308"/>
    </row>
    <row r="183" spans="13:15">
      <c r="M183" s="308"/>
      <c r="N183" s="308"/>
      <c r="O183" s="308"/>
    </row>
    <row r="184" spans="13:15">
      <c r="M184" s="308"/>
      <c r="N184" s="308"/>
      <c r="O184" s="308"/>
    </row>
    <row r="185" spans="13:15">
      <c r="M185" s="308"/>
      <c r="N185" s="308"/>
      <c r="O185" s="308"/>
    </row>
    <row r="186" spans="13:15">
      <c r="M186" s="308"/>
      <c r="N186" s="308"/>
      <c r="O186" s="308"/>
    </row>
    <row r="187" spans="13:15">
      <c r="M187" s="308"/>
      <c r="N187" s="308"/>
      <c r="O187" s="308"/>
    </row>
    <row r="188" spans="13:15">
      <c r="M188" s="308"/>
      <c r="N188" s="308"/>
      <c r="O188" s="308"/>
    </row>
    <row r="189" spans="13:15">
      <c r="M189" s="308"/>
      <c r="N189" s="308"/>
      <c r="O189" s="308"/>
    </row>
    <row r="190" spans="13:15">
      <c r="M190" s="308"/>
      <c r="N190" s="308"/>
      <c r="O190" s="308"/>
    </row>
    <row r="191" spans="13:15">
      <c r="M191" s="308"/>
      <c r="N191" s="308"/>
      <c r="O191" s="308"/>
    </row>
    <row r="192" spans="13:15">
      <c r="M192" s="308"/>
      <c r="N192" s="308"/>
      <c r="O192" s="308"/>
    </row>
    <row r="193" spans="13:15">
      <c r="M193" s="308"/>
      <c r="N193" s="308"/>
      <c r="O193" s="308"/>
    </row>
    <row r="194" spans="13:15">
      <c r="M194" s="308"/>
      <c r="N194" s="308"/>
      <c r="O194" s="308"/>
    </row>
    <row r="195" spans="13:15">
      <c r="M195" s="308"/>
      <c r="N195" s="308"/>
      <c r="O195" s="308"/>
    </row>
    <row r="196" spans="13:15">
      <c r="M196" s="308"/>
      <c r="N196" s="308"/>
      <c r="O196" s="308"/>
    </row>
    <row r="197" spans="13:15">
      <c r="M197" s="308"/>
      <c r="N197" s="308"/>
      <c r="O197" s="308"/>
    </row>
    <row r="198" spans="13:15">
      <c r="M198" s="308"/>
      <c r="N198" s="308"/>
      <c r="O198" s="308"/>
    </row>
    <row r="199" spans="13:15">
      <c r="M199" s="308"/>
      <c r="N199" s="308"/>
      <c r="O199" s="308"/>
    </row>
    <row r="200" spans="13:15">
      <c r="M200" s="308"/>
      <c r="N200" s="308"/>
      <c r="O200" s="308"/>
    </row>
    <row r="201" spans="13:15">
      <c r="M201" s="308"/>
      <c r="N201" s="308"/>
      <c r="O201" s="308"/>
    </row>
    <row r="202" spans="13:15">
      <c r="M202" s="308"/>
      <c r="N202" s="308"/>
      <c r="O202" s="308"/>
    </row>
    <row r="203" spans="13:15">
      <c r="M203" s="308"/>
      <c r="N203" s="308"/>
      <c r="O203" s="308"/>
    </row>
    <row r="204" spans="13:15">
      <c r="M204" s="308"/>
      <c r="N204" s="308"/>
      <c r="O204" s="308"/>
    </row>
    <row r="205" spans="13:15">
      <c r="M205" s="308"/>
      <c r="N205" s="308"/>
      <c r="O205" s="308"/>
    </row>
    <row r="206" spans="13:15">
      <c r="M206" s="308"/>
      <c r="N206" s="308"/>
      <c r="O206" s="308"/>
    </row>
    <row r="207" spans="13:15">
      <c r="M207" s="308"/>
      <c r="N207" s="308"/>
      <c r="O207" s="308"/>
    </row>
    <row r="208" spans="13:15">
      <c r="M208" s="308"/>
      <c r="N208" s="308"/>
      <c r="O208" s="308"/>
    </row>
    <row r="209" spans="13:15">
      <c r="M209" s="308"/>
      <c r="N209" s="308"/>
      <c r="O209" s="308"/>
    </row>
    <row r="210" spans="13:15">
      <c r="M210" s="308"/>
      <c r="N210" s="308"/>
      <c r="O210" s="308"/>
    </row>
    <row r="211" spans="13:15">
      <c r="M211" s="308"/>
      <c r="N211" s="308"/>
      <c r="O211" s="308"/>
    </row>
    <row r="212" spans="13:15">
      <c r="M212" s="308"/>
      <c r="N212" s="308"/>
      <c r="O212" s="308"/>
    </row>
    <row r="213" spans="13:15">
      <c r="M213" s="308"/>
      <c r="N213" s="308"/>
      <c r="O213" s="308"/>
    </row>
    <row r="214" spans="13:15">
      <c r="M214" s="308"/>
      <c r="N214" s="308"/>
      <c r="O214" s="308"/>
    </row>
    <row r="215" spans="13:15">
      <c r="M215" s="308"/>
      <c r="N215" s="308"/>
      <c r="O215" s="308"/>
    </row>
    <row r="216" spans="13:15">
      <c r="M216" s="308"/>
      <c r="N216" s="308"/>
      <c r="O216" s="308"/>
    </row>
    <row r="217" spans="13:15">
      <c r="M217" s="308"/>
      <c r="N217" s="308"/>
      <c r="O217" s="308"/>
    </row>
    <row r="218" spans="13:15">
      <c r="M218" s="308"/>
      <c r="N218" s="308"/>
      <c r="O218" s="308"/>
    </row>
    <row r="219" spans="13:15">
      <c r="M219" s="308"/>
      <c r="N219" s="308"/>
      <c r="O219" s="308"/>
    </row>
    <row r="220" spans="13:15">
      <c r="M220" s="308"/>
      <c r="N220" s="308"/>
      <c r="O220" s="308"/>
    </row>
    <row r="221" spans="13:15">
      <c r="M221" s="308"/>
      <c r="N221" s="308"/>
      <c r="O221" s="308"/>
    </row>
    <row r="222" spans="13:15">
      <c r="M222" s="308"/>
      <c r="N222" s="308"/>
      <c r="O222" s="308"/>
    </row>
    <row r="223" spans="13:15">
      <c r="M223" s="308"/>
      <c r="N223" s="308"/>
      <c r="O223" s="308"/>
    </row>
    <row r="224" spans="13:15">
      <c r="M224" s="308"/>
      <c r="N224" s="308"/>
      <c r="O224" s="308"/>
    </row>
    <row r="225" spans="13:15">
      <c r="M225" s="308"/>
      <c r="N225" s="308"/>
      <c r="O225" s="308"/>
    </row>
    <row r="226" spans="13:15">
      <c r="M226" s="308"/>
      <c r="N226" s="308"/>
      <c r="O226" s="308"/>
    </row>
    <row r="227" spans="13:15">
      <c r="M227" s="308"/>
      <c r="N227" s="308"/>
      <c r="O227" s="308"/>
    </row>
    <row r="228" spans="13:15">
      <c r="M228" s="308"/>
      <c r="N228" s="308"/>
      <c r="O228" s="308"/>
    </row>
    <row r="229" spans="13:15">
      <c r="M229" s="308"/>
      <c r="N229" s="308"/>
      <c r="O229" s="308"/>
    </row>
    <row r="230" spans="13:15">
      <c r="M230" s="308"/>
      <c r="N230" s="308"/>
      <c r="O230" s="308"/>
    </row>
    <row r="231" spans="13:15">
      <c r="M231" s="308"/>
      <c r="N231" s="308"/>
      <c r="O231" s="308"/>
    </row>
    <row r="232" spans="13:15">
      <c r="M232" s="308"/>
      <c r="N232" s="308"/>
      <c r="O232" s="308"/>
    </row>
    <row r="233" spans="13:15">
      <c r="M233" s="308"/>
      <c r="N233" s="308"/>
      <c r="O233" s="308"/>
    </row>
    <row r="234" spans="13:15">
      <c r="M234" s="308"/>
      <c r="N234" s="308"/>
      <c r="O234" s="308"/>
    </row>
    <row r="235" spans="13:15">
      <c r="M235" s="308"/>
      <c r="N235" s="308"/>
      <c r="O235" s="308"/>
    </row>
    <row r="236" spans="13:15">
      <c r="M236" s="308"/>
      <c r="N236" s="308"/>
      <c r="O236" s="308"/>
    </row>
    <row r="237" spans="13:15">
      <c r="M237" s="308"/>
      <c r="N237" s="308"/>
      <c r="O237" s="308"/>
    </row>
    <row r="238" spans="13:15">
      <c r="M238" s="308"/>
      <c r="N238" s="308"/>
      <c r="O238" s="308"/>
    </row>
    <row r="239" spans="13:15">
      <c r="M239" s="308"/>
      <c r="N239" s="308"/>
      <c r="O239" s="308"/>
    </row>
    <row r="240" spans="13:15">
      <c r="M240" s="308"/>
      <c r="N240" s="308"/>
      <c r="O240" s="308"/>
    </row>
    <row r="241" spans="13:15">
      <c r="M241" s="308"/>
      <c r="N241" s="308"/>
      <c r="O241" s="308"/>
    </row>
    <row r="242" spans="13:15">
      <c r="M242" s="308"/>
      <c r="N242" s="308"/>
      <c r="O242" s="308"/>
    </row>
    <row r="243" spans="13:15">
      <c r="M243" s="308"/>
      <c r="N243" s="308"/>
      <c r="O243" s="308"/>
    </row>
    <row r="244" spans="13:15">
      <c r="M244" s="308"/>
      <c r="N244" s="308"/>
      <c r="O244" s="308"/>
    </row>
    <row r="245" spans="13:15">
      <c r="M245" s="308"/>
      <c r="N245" s="308"/>
      <c r="O245" s="308"/>
    </row>
    <row r="246" spans="13:15">
      <c r="M246" s="308"/>
      <c r="N246" s="308"/>
      <c r="O246" s="308"/>
    </row>
    <row r="247" spans="13:15">
      <c r="M247" s="308"/>
      <c r="N247" s="308"/>
      <c r="O247" s="308"/>
    </row>
    <row r="248" spans="13:15">
      <c r="M248" s="308"/>
      <c r="N248" s="308"/>
      <c r="O248" s="308"/>
    </row>
    <row r="249" spans="13:15">
      <c r="M249" s="308"/>
      <c r="N249" s="308"/>
      <c r="O249" s="308"/>
    </row>
    <row r="250" spans="13:15">
      <c r="M250" s="308"/>
      <c r="N250" s="308"/>
      <c r="O250" s="308"/>
    </row>
    <row r="251" spans="13:15">
      <c r="M251" s="308"/>
      <c r="N251" s="308"/>
      <c r="O251" s="308"/>
    </row>
    <row r="252" spans="13:15">
      <c r="M252" s="308"/>
      <c r="N252" s="308"/>
      <c r="O252" s="308"/>
    </row>
    <row r="253" spans="13:15">
      <c r="M253" s="308"/>
      <c r="N253" s="308"/>
      <c r="O253" s="308"/>
    </row>
    <row r="254" spans="13:15">
      <c r="M254" s="308"/>
      <c r="N254" s="308"/>
      <c r="O254" s="308"/>
    </row>
    <row r="255" spans="13:15">
      <c r="M255" s="308"/>
      <c r="N255" s="308"/>
      <c r="O255" s="308"/>
    </row>
    <row r="256" spans="13:15">
      <c r="M256" s="308"/>
      <c r="N256" s="308"/>
      <c r="O256" s="308"/>
    </row>
    <row r="257" spans="13:15">
      <c r="M257" s="308"/>
      <c r="N257" s="308"/>
      <c r="O257" s="308"/>
    </row>
    <row r="258" spans="13:15">
      <c r="M258" s="308"/>
      <c r="N258" s="308"/>
      <c r="O258" s="308"/>
    </row>
    <row r="259" spans="13:15">
      <c r="M259" s="308"/>
      <c r="N259" s="308"/>
      <c r="O259" s="308"/>
    </row>
    <row r="260" spans="13:15">
      <c r="M260" s="308"/>
      <c r="N260" s="308"/>
      <c r="O260" s="308"/>
    </row>
    <row r="261" spans="13:15">
      <c r="M261" s="308"/>
      <c r="N261" s="308"/>
      <c r="O261" s="308"/>
    </row>
    <row r="262" spans="13:15">
      <c r="M262" s="308"/>
      <c r="N262" s="308"/>
      <c r="O262" s="308"/>
    </row>
    <row r="263" spans="13:15">
      <c r="M263" s="308"/>
      <c r="N263" s="308"/>
      <c r="O263" s="308"/>
    </row>
    <row r="264" spans="13:15">
      <c r="M264" s="308"/>
      <c r="N264" s="308"/>
      <c r="O264" s="308"/>
    </row>
    <row r="265" spans="13:15">
      <c r="M265" s="308"/>
      <c r="N265" s="308"/>
      <c r="O265" s="308"/>
    </row>
    <row r="266" spans="13:15">
      <c r="M266" s="308"/>
      <c r="N266" s="308"/>
      <c r="O266" s="308"/>
    </row>
    <row r="267" spans="13:15">
      <c r="M267" s="308"/>
      <c r="N267" s="308"/>
      <c r="O267" s="308"/>
    </row>
    <row r="268" spans="13:15">
      <c r="M268" s="308"/>
      <c r="N268" s="308"/>
      <c r="O268" s="308"/>
    </row>
    <row r="269" spans="13:15">
      <c r="M269" s="308"/>
      <c r="N269" s="308"/>
      <c r="O269" s="308"/>
    </row>
    <row r="270" spans="13:15">
      <c r="M270" s="308"/>
      <c r="N270" s="308"/>
      <c r="O270" s="308"/>
    </row>
    <row r="271" spans="13:15">
      <c r="M271" s="308"/>
      <c r="N271" s="308"/>
      <c r="O271" s="308"/>
    </row>
    <row r="272" spans="13:15">
      <c r="M272" s="308"/>
      <c r="N272" s="308"/>
      <c r="O272" s="308"/>
    </row>
    <row r="273" spans="13:15">
      <c r="M273" s="308"/>
      <c r="N273" s="308"/>
      <c r="O273" s="308"/>
    </row>
    <row r="274" spans="13:15">
      <c r="M274" s="308"/>
      <c r="N274" s="308"/>
      <c r="O274" s="308"/>
    </row>
    <row r="275" spans="13:15">
      <c r="M275" s="308"/>
      <c r="N275" s="308"/>
      <c r="O275" s="308"/>
    </row>
    <row r="276" spans="13:15">
      <c r="M276" s="308"/>
      <c r="N276" s="308"/>
      <c r="O276" s="308"/>
    </row>
    <row r="277" spans="13:15">
      <c r="M277" s="308"/>
      <c r="N277" s="308"/>
      <c r="O277" s="308"/>
    </row>
    <row r="278" spans="13:15">
      <c r="M278" s="308"/>
      <c r="N278" s="308"/>
      <c r="O278" s="308"/>
    </row>
    <row r="279" spans="13:15">
      <c r="M279" s="308"/>
      <c r="N279" s="308"/>
      <c r="O279" s="308"/>
    </row>
    <row r="280" spans="13:15">
      <c r="M280" s="308"/>
      <c r="N280" s="308"/>
      <c r="O280" s="308"/>
    </row>
    <row r="281" spans="13:15">
      <c r="M281" s="308"/>
      <c r="N281" s="308"/>
      <c r="O281" s="308"/>
    </row>
    <row r="282" spans="13:15">
      <c r="M282" s="308"/>
      <c r="N282" s="308"/>
      <c r="O282" s="308"/>
    </row>
    <row r="283" spans="13:15">
      <c r="M283" s="308"/>
      <c r="N283" s="308"/>
      <c r="O283" s="308"/>
    </row>
    <row r="284" spans="13:15">
      <c r="M284" s="308"/>
      <c r="N284" s="308"/>
      <c r="O284" s="308"/>
    </row>
    <row r="285" spans="13:15">
      <c r="M285" s="893"/>
      <c r="N285" s="893"/>
      <c r="O285" s="893"/>
    </row>
    <row r="286" spans="13:15">
      <c r="M286" s="893"/>
      <c r="N286" s="893"/>
      <c r="O286" s="893"/>
    </row>
    <row r="287" spans="13:15">
      <c r="M287" s="893"/>
      <c r="N287" s="893"/>
      <c r="O287" s="893"/>
    </row>
    <row r="288" spans="13:15">
      <c r="M288" s="308"/>
      <c r="N288" s="308"/>
      <c r="O288" s="308"/>
    </row>
    <row r="289" spans="13:15">
      <c r="M289" s="308"/>
      <c r="N289" s="308"/>
      <c r="O289" s="308"/>
    </row>
    <row r="290" spans="13:15">
      <c r="M290" s="308"/>
      <c r="N290" s="308"/>
      <c r="O290" s="308"/>
    </row>
    <row r="291" spans="13:15">
      <c r="M291" s="308"/>
      <c r="N291" s="308"/>
      <c r="O291" s="308"/>
    </row>
    <row r="292" spans="13:15">
      <c r="M292" s="308"/>
      <c r="N292" s="308"/>
      <c r="O292" s="308"/>
    </row>
    <row r="293" spans="13:15">
      <c r="M293" s="308"/>
      <c r="N293" s="308"/>
      <c r="O293" s="308"/>
    </row>
    <row r="294" spans="13:15">
      <c r="M294" s="308"/>
      <c r="N294" s="308"/>
      <c r="O294" s="308"/>
    </row>
    <row r="295" spans="13:15">
      <c r="M295" s="308"/>
      <c r="N295" s="308"/>
      <c r="O295" s="308"/>
    </row>
    <row r="296" spans="13:15">
      <c r="M296" s="308"/>
      <c r="N296" s="308"/>
      <c r="O296" s="308"/>
    </row>
    <row r="297" spans="13:15">
      <c r="M297" s="308"/>
      <c r="N297" s="308"/>
      <c r="O297" s="308"/>
    </row>
    <row r="298" spans="13:15">
      <c r="M298" s="308"/>
      <c r="N298" s="308"/>
      <c r="O298" s="308"/>
    </row>
    <row r="299" spans="13:15">
      <c r="M299" s="308"/>
      <c r="N299" s="308"/>
      <c r="O299" s="308"/>
    </row>
    <row r="300" spans="13:15">
      <c r="M300" s="308"/>
      <c r="N300" s="308"/>
      <c r="O300" s="308"/>
    </row>
    <row r="301" spans="13:15">
      <c r="M301" s="308"/>
      <c r="N301" s="308"/>
      <c r="O301" s="308"/>
    </row>
    <row r="302" spans="13:15">
      <c r="M302" s="308"/>
      <c r="N302" s="308"/>
      <c r="O302" s="308"/>
    </row>
    <row r="303" spans="13:15">
      <c r="M303" s="308"/>
      <c r="N303" s="308"/>
      <c r="O303" s="308"/>
    </row>
    <row r="304" spans="13:15">
      <c r="M304" s="308"/>
      <c r="N304" s="308"/>
      <c r="O304" s="308"/>
    </row>
    <row r="305" spans="13:15">
      <c r="M305" s="308"/>
      <c r="N305" s="308"/>
      <c r="O305" s="308"/>
    </row>
    <row r="306" spans="13:15">
      <c r="M306" s="308"/>
      <c r="N306" s="308"/>
      <c r="O306" s="308"/>
    </row>
    <row r="307" spans="13:15">
      <c r="M307" s="308"/>
      <c r="N307" s="308"/>
      <c r="O307" s="308"/>
    </row>
    <row r="308" spans="13:15">
      <c r="M308" s="308"/>
      <c r="N308" s="308"/>
      <c r="O308" s="308"/>
    </row>
    <row r="309" spans="13:15">
      <c r="M309" s="308"/>
      <c r="N309" s="308"/>
      <c r="O309" s="308"/>
    </row>
    <row r="310" spans="13:15">
      <c r="M310" s="308"/>
      <c r="N310" s="308"/>
      <c r="O310" s="308"/>
    </row>
    <row r="311" spans="13:15">
      <c r="M311" s="308"/>
      <c r="N311" s="308"/>
      <c r="O311" s="308"/>
    </row>
    <row r="312" spans="13:15">
      <c r="M312" s="308"/>
      <c r="N312" s="308"/>
      <c r="O312" s="308"/>
    </row>
    <row r="313" spans="13:15">
      <c r="M313" s="308"/>
      <c r="N313" s="308"/>
      <c r="O313" s="308"/>
    </row>
    <row r="314" spans="13:15">
      <c r="M314" s="308"/>
      <c r="N314" s="308"/>
      <c r="O314" s="308"/>
    </row>
    <row r="315" spans="13:15">
      <c r="M315" s="308"/>
      <c r="N315" s="308"/>
      <c r="O315" s="308"/>
    </row>
    <row r="316" spans="13:15">
      <c r="M316" s="308"/>
      <c r="N316" s="308"/>
      <c r="O316" s="308"/>
    </row>
    <row r="317" spans="13:15">
      <c r="M317" s="308"/>
      <c r="N317" s="308"/>
      <c r="O317" s="308"/>
    </row>
    <row r="318" spans="13:15">
      <c r="M318" s="308"/>
      <c r="N318" s="308"/>
      <c r="O318" s="308"/>
    </row>
    <row r="319" spans="13:15">
      <c r="M319" s="308"/>
      <c r="N319" s="308"/>
      <c r="O319" s="308"/>
    </row>
    <row r="320" spans="13:15">
      <c r="M320" s="308"/>
      <c r="N320" s="308"/>
      <c r="O320" s="308"/>
    </row>
    <row r="321" spans="13:15">
      <c r="M321" s="308"/>
      <c r="N321" s="308"/>
      <c r="O321" s="308"/>
    </row>
    <row r="322" spans="13:15">
      <c r="M322" s="308"/>
      <c r="N322" s="308"/>
      <c r="O322" s="308"/>
    </row>
    <row r="323" spans="13:15">
      <c r="M323" s="308"/>
      <c r="N323" s="308"/>
      <c r="O323" s="308"/>
    </row>
    <row r="324" spans="13:15">
      <c r="M324" s="308"/>
      <c r="N324" s="308"/>
      <c r="O324" s="308"/>
    </row>
    <row r="325" spans="13:15">
      <c r="M325" s="308"/>
      <c r="N325" s="308"/>
      <c r="O325" s="308"/>
    </row>
    <row r="326" spans="13:15">
      <c r="M326" s="308"/>
      <c r="N326" s="308"/>
      <c r="O326" s="308"/>
    </row>
    <row r="327" spans="13:15">
      <c r="M327" s="308"/>
      <c r="N327" s="308"/>
      <c r="O327" s="308"/>
    </row>
    <row r="328" spans="13:15">
      <c r="M328" s="308"/>
      <c r="N328" s="308"/>
      <c r="O328" s="308"/>
    </row>
    <row r="329" spans="13:15">
      <c r="M329" s="308"/>
      <c r="N329" s="308"/>
      <c r="O329" s="308"/>
    </row>
    <row r="330" spans="13:15">
      <c r="M330" s="308"/>
      <c r="N330" s="308"/>
      <c r="O330" s="308"/>
    </row>
    <row r="331" spans="13:15">
      <c r="M331" s="308"/>
      <c r="N331" s="308"/>
      <c r="O331" s="308"/>
    </row>
    <row r="332" spans="13:15">
      <c r="M332" s="308"/>
      <c r="N332" s="308"/>
      <c r="O332" s="308"/>
    </row>
    <row r="333" spans="13:15">
      <c r="M333" s="308"/>
      <c r="N333" s="308"/>
      <c r="O333" s="308"/>
    </row>
    <row r="334" spans="13:15">
      <c r="M334" s="308"/>
      <c r="N334" s="308"/>
      <c r="O334" s="308"/>
    </row>
    <row r="335" spans="13:15">
      <c r="M335" s="308"/>
      <c r="N335" s="308"/>
      <c r="O335" s="308"/>
    </row>
    <row r="336" spans="13:15">
      <c r="M336" s="308"/>
      <c r="N336" s="308"/>
      <c r="O336" s="308"/>
    </row>
    <row r="337" spans="13:15">
      <c r="M337" s="308"/>
      <c r="N337" s="308"/>
      <c r="O337" s="308"/>
    </row>
    <row r="338" spans="13:15">
      <c r="M338" s="308"/>
      <c r="N338" s="308"/>
      <c r="O338" s="308"/>
    </row>
    <row r="339" spans="13:15">
      <c r="M339" s="308"/>
      <c r="N339" s="308"/>
      <c r="O339" s="308"/>
    </row>
    <row r="340" spans="13:15">
      <c r="M340" s="308"/>
      <c r="N340" s="308"/>
      <c r="O340" s="308"/>
    </row>
    <row r="341" spans="13:15">
      <c r="M341" s="308"/>
      <c r="N341" s="308"/>
      <c r="O341" s="308"/>
    </row>
    <row r="342" spans="13:15">
      <c r="M342" s="308"/>
      <c r="N342" s="308"/>
      <c r="O342" s="308"/>
    </row>
    <row r="343" spans="13:15">
      <c r="M343" s="308"/>
      <c r="N343" s="308"/>
      <c r="O343" s="308"/>
    </row>
    <row r="344" spans="13:15">
      <c r="M344" s="308"/>
      <c r="N344" s="308"/>
      <c r="O344" s="308"/>
    </row>
    <row r="345" spans="13:15">
      <c r="M345" s="308"/>
      <c r="N345" s="308"/>
      <c r="O345" s="308"/>
    </row>
    <row r="346" spans="13:15">
      <c r="M346" s="308"/>
      <c r="N346" s="308"/>
      <c r="O346" s="308"/>
    </row>
    <row r="347" spans="13:15">
      <c r="M347" s="308"/>
      <c r="N347" s="308"/>
      <c r="O347" s="308"/>
    </row>
    <row r="348" spans="13:15">
      <c r="M348" s="308"/>
      <c r="N348" s="308"/>
      <c r="O348" s="308"/>
    </row>
    <row r="349" spans="13:15">
      <c r="M349" s="308"/>
      <c r="N349" s="308"/>
      <c r="O349" s="308"/>
    </row>
    <row r="350" spans="13:15">
      <c r="M350" s="308"/>
      <c r="N350" s="308"/>
      <c r="O350" s="308"/>
    </row>
    <row r="351" spans="13:15">
      <c r="M351" s="308"/>
      <c r="N351" s="308"/>
      <c r="O351" s="308"/>
    </row>
    <row r="352" spans="13:15">
      <c r="M352" s="308"/>
      <c r="N352" s="308"/>
      <c r="O352" s="308"/>
    </row>
    <row r="353" spans="13:15">
      <c r="M353" s="308"/>
      <c r="N353" s="308"/>
      <c r="O353" s="308"/>
    </row>
    <row r="354" spans="13:15">
      <c r="M354" s="308"/>
      <c r="N354" s="308"/>
      <c r="O354" s="308"/>
    </row>
    <row r="355" spans="13:15">
      <c r="M355" s="308"/>
      <c r="N355" s="308"/>
      <c r="O355" s="308"/>
    </row>
    <row r="356" spans="13:15">
      <c r="M356" s="308"/>
      <c r="N356" s="308"/>
      <c r="O356" s="308"/>
    </row>
    <row r="357" spans="13:15">
      <c r="M357" s="308"/>
      <c r="N357" s="308"/>
      <c r="O357" s="308"/>
    </row>
    <row r="358" spans="13:15">
      <c r="M358" s="308"/>
      <c r="N358" s="308"/>
      <c r="O358" s="308"/>
    </row>
    <row r="359" spans="13:15">
      <c r="M359" s="308"/>
      <c r="N359" s="308"/>
      <c r="O359" s="308"/>
    </row>
    <row r="360" spans="13:15">
      <c r="M360" s="308"/>
      <c r="N360" s="308"/>
      <c r="O360" s="308"/>
    </row>
    <row r="361" spans="13:15">
      <c r="M361" s="308"/>
      <c r="N361" s="308"/>
      <c r="O361" s="308"/>
    </row>
    <row r="362" spans="13:15">
      <c r="M362" s="308"/>
      <c r="N362" s="308"/>
      <c r="O362" s="308"/>
    </row>
    <row r="363" spans="13:15">
      <c r="M363" s="308"/>
      <c r="N363" s="308"/>
      <c r="O363" s="308"/>
    </row>
    <row r="364" spans="13:15">
      <c r="M364" s="308"/>
      <c r="N364" s="308"/>
      <c r="O364" s="308"/>
    </row>
    <row r="365" spans="13:15">
      <c r="M365" s="308"/>
      <c r="N365" s="308"/>
      <c r="O365" s="308"/>
    </row>
    <row r="366" spans="13:15">
      <c r="M366" s="308"/>
      <c r="N366" s="308"/>
      <c r="O366" s="308"/>
    </row>
    <row r="367" spans="13:15">
      <c r="M367" s="308"/>
      <c r="N367" s="308"/>
      <c r="O367" s="308"/>
    </row>
    <row r="368" spans="13:15">
      <c r="M368" s="308"/>
      <c r="N368" s="308"/>
      <c r="O368" s="308"/>
    </row>
    <row r="369" spans="13:15">
      <c r="M369" s="308"/>
      <c r="N369" s="308"/>
      <c r="O369" s="308"/>
    </row>
    <row r="370" spans="13:15">
      <c r="M370" s="308"/>
      <c r="N370" s="308"/>
      <c r="O370" s="308"/>
    </row>
    <row r="371" spans="13:15">
      <c r="M371" s="308"/>
      <c r="N371" s="308"/>
      <c r="O371" s="308"/>
    </row>
    <row r="372" spans="13:15">
      <c r="M372" s="308"/>
      <c r="N372" s="308"/>
      <c r="O372" s="308"/>
    </row>
    <row r="373" spans="13:15">
      <c r="M373" s="308"/>
      <c r="N373" s="308"/>
      <c r="O373" s="308"/>
    </row>
    <row r="374" spans="13:15">
      <c r="M374" s="308"/>
      <c r="N374" s="308"/>
      <c r="O374" s="308"/>
    </row>
    <row r="375" spans="13:15">
      <c r="M375" s="308"/>
      <c r="N375" s="308"/>
      <c r="O375" s="308"/>
    </row>
    <row r="376" spans="13:15">
      <c r="M376" s="308"/>
      <c r="N376" s="308"/>
      <c r="O376" s="308"/>
    </row>
    <row r="377" spans="13:15">
      <c r="M377" s="308"/>
      <c r="N377" s="308"/>
      <c r="O377" s="308"/>
    </row>
    <row r="378" spans="13:15">
      <c r="M378" s="308"/>
      <c r="N378" s="308"/>
      <c r="O378" s="308"/>
    </row>
    <row r="379" spans="13:15">
      <c r="M379" s="308"/>
      <c r="N379" s="308"/>
      <c r="O379" s="308"/>
    </row>
    <row r="380" spans="13:15">
      <c r="M380" s="308"/>
      <c r="N380" s="308"/>
      <c r="O380" s="308"/>
    </row>
    <row r="381" spans="13:15">
      <c r="M381" s="308"/>
      <c r="N381" s="308"/>
      <c r="O381" s="308"/>
    </row>
    <row r="382" spans="13:15">
      <c r="M382" s="308"/>
      <c r="N382" s="308"/>
      <c r="O382" s="308"/>
    </row>
    <row r="383" spans="13:15">
      <c r="M383" s="308"/>
      <c r="N383" s="308"/>
      <c r="O383" s="308"/>
    </row>
    <row r="384" spans="13:15">
      <c r="M384" s="308"/>
      <c r="N384" s="308"/>
      <c r="O384" s="308"/>
    </row>
    <row r="385" spans="13:15">
      <c r="M385" s="308"/>
      <c r="N385" s="308"/>
      <c r="O385" s="308"/>
    </row>
    <row r="386" spans="13:15">
      <c r="M386" s="308"/>
      <c r="N386" s="308"/>
      <c r="O386" s="308"/>
    </row>
    <row r="387" spans="13:15">
      <c r="M387" s="308"/>
      <c r="N387" s="308"/>
      <c r="O387" s="308"/>
    </row>
    <row r="388" spans="13:15">
      <c r="M388" s="308"/>
      <c r="N388" s="308"/>
      <c r="O388" s="308"/>
    </row>
    <row r="389" spans="13:15">
      <c r="M389" s="308"/>
      <c r="N389" s="308"/>
      <c r="O389" s="308"/>
    </row>
    <row r="390" spans="13:15">
      <c r="M390" s="308"/>
      <c r="N390" s="308"/>
      <c r="O390" s="308"/>
    </row>
    <row r="391" spans="13:15">
      <c r="M391" s="308"/>
      <c r="N391" s="308"/>
      <c r="O391" s="308"/>
    </row>
    <row r="392" spans="13:15">
      <c r="M392" s="308"/>
      <c r="N392" s="308"/>
      <c r="O392" s="308"/>
    </row>
    <row r="393" spans="13:15">
      <c r="M393" s="308"/>
      <c r="N393" s="308"/>
      <c r="O393" s="308"/>
    </row>
    <row r="394" spans="13:15">
      <c r="M394" s="308"/>
      <c r="N394" s="308"/>
      <c r="O394" s="308"/>
    </row>
    <row r="395" spans="13:15">
      <c r="M395" s="308"/>
      <c r="N395" s="308"/>
      <c r="O395" s="308"/>
    </row>
    <row r="396" spans="13:15">
      <c r="M396" s="308"/>
      <c r="N396" s="308"/>
      <c r="O396" s="308"/>
    </row>
    <row r="397" spans="13:15">
      <c r="M397" s="308"/>
      <c r="N397" s="308"/>
      <c r="O397" s="308"/>
    </row>
    <row r="398" spans="13:15">
      <c r="M398" s="308"/>
      <c r="N398" s="308"/>
      <c r="O398" s="308"/>
    </row>
    <row r="399" spans="13:15">
      <c r="M399" s="308"/>
      <c r="N399" s="308"/>
      <c r="O399" s="308"/>
    </row>
    <row r="400" spans="13:15">
      <c r="M400" s="308"/>
      <c r="N400" s="308"/>
      <c r="O400" s="308"/>
    </row>
    <row r="401" spans="13:15">
      <c r="M401" s="308"/>
      <c r="N401" s="308"/>
      <c r="O401" s="308"/>
    </row>
    <row r="402" spans="13:15">
      <c r="M402" s="308"/>
      <c r="N402" s="308"/>
      <c r="O402" s="308"/>
    </row>
    <row r="403" spans="13:15">
      <c r="M403" s="308"/>
      <c r="N403" s="308"/>
      <c r="O403" s="308"/>
    </row>
  </sheetData>
  <mergeCells count="13">
    <mergeCell ref="C65:I67"/>
    <mergeCell ref="B41:I41"/>
    <mergeCell ref="B45:I45"/>
    <mergeCell ref="B47:I47"/>
    <mergeCell ref="B57:I57"/>
    <mergeCell ref="B59:I59"/>
    <mergeCell ref="B60:I60"/>
    <mergeCell ref="B32:I32"/>
    <mergeCell ref="B2:I2"/>
    <mergeCell ref="B4:I4"/>
    <mergeCell ref="B16:I16"/>
    <mergeCell ref="B25:I25"/>
    <mergeCell ref="B30:I30"/>
  </mergeCells>
  <dataValidations count="1">
    <dataValidation type="list" allowBlank="1" showInputMessage="1" showErrorMessage="1" sqref="N3:N104">
      <formula1>"M,F,F&amp;M"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 alignWithMargins="0">
    <oddHeader>&amp;LUniversité de Strasbourg&amp;CAppel à projet de mécénat de compétences</oddHeader>
    <oddFooter>&amp;L&amp;8Restauration de la Serre de Bary&amp;C&amp;8&amp;A&amp;R&amp;8&amp;P/&amp;N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4"/>
  <sheetViews>
    <sheetView view="pageBreakPreview" zoomScaleNormal="100" zoomScaleSheetLayoutView="100" workbookViewId="0">
      <selection activeCell="H2" sqref="H2"/>
    </sheetView>
  </sheetViews>
  <sheetFormatPr baseColWidth="10" defaultRowHeight="15"/>
  <cols>
    <col min="1" max="1" width="4.85546875" bestFit="1" customWidth="1"/>
    <col min="2" max="2" width="70" customWidth="1"/>
    <col min="3" max="3" width="14.140625" bestFit="1" customWidth="1"/>
    <col min="4" max="4" width="11.7109375" customWidth="1"/>
    <col min="5" max="5" width="13" bestFit="1" customWidth="1"/>
    <col min="6" max="6" width="26.5703125" customWidth="1"/>
    <col min="7" max="7" width="22" customWidth="1"/>
    <col min="8" max="8" width="20" bestFit="1" customWidth="1"/>
  </cols>
  <sheetData>
    <row r="1" spans="1:8" ht="53.65" customHeight="1" thickBot="1">
      <c r="A1" s="7"/>
      <c r="B1" s="7"/>
      <c r="C1" s="7"/>
      <c r="D1" s="7"/>
      <c r="E1" s="7"/>
      <c r="F1" s="7"/>
      <c r="G1" s="7"/>
      <c r="H1" s="7"/>
    </row>
    <row r="2" spans="1:8" ht="86.25" thickBot="1">
      <c r="A2" s="37" t="s">
        <v>2</v>
      </c>
      <c r="B2" s="6" t="s">
        <v>460</v>
      </c>
      <c r="C2" s="38" t="s">
        <v>3</v>
      </c>
      <c r="D2" s="39" t="s">
        <v>93</v>
      </c>
      <c r="E2" s="8" t="s">
        <v>92</v>
      </c>
      <c r="F2" s="8" t="s">
        <v>90</v>
      </c>
      <c r="G2" s="8" t="s">
        <v>91</v>
      </c>
      <c r="H2" s="838" t="s">
        <v>759</v>
      </c>
    </row>
    <row r="3" spans="1:8" ht="18" customHeight="1">
      <c r="A3" s="59">
        <v>2</v>
      </c>
      <c r="B3" s="60" t="s">
        <v>94</v>
      </c>
      <c r="C3" s="61"/>
      <c r="D3" s="62"/>
      <c r="E3" s="9"/>
      <c r="F3" s="10"/>
      <c r="G3" s="11"/>
      <c r="H3" s="147"/>
    </row>
    <row r="4" spans="1:8" ht="18">
      <c r="A4" s="63" t="s">
        <v>95</v>
      </c>
      <c r="B4" s="63" t="s">
        <v>96</v>
      </c>
      <c r="C4" s="64"/>
      <c r="D4" s="62"/>
      <c r="E4" s="9"/>
      <c r="F4" s="10"/>
      <c r="G4" s="12"/>
      <c r="H4" s="148"/>
    </row>
    <row r="5" spans="1:8" ht="49.5">
      <c r="A5" s="65"/>
      <c r="B5" s="66" t="s">
        <v>97</v>
      </c>
      <c r="C5" s="67" t="s">
        <v>0</v>
      </c>
      <c r="D5" s="62">
        <v>1</v>
      </c>
      <c r="E5" s="9"/>
      <c r="F5" s="10"/>
      <c r="G5" s="11"/>
      <c r="H5" s="148">
        <f t="shared" ref="H5" si="0">D5*E5</f>
        <v>0</v>
      </c>
    </row>
    <row r="6" spans="1:8" ht="18">
      <c r="A6" s="65"/>
      <c r="B6" s="66" t="s">
        <v>98</v>
      </c>
      <c r="C6" s="67" t="s">
        <v>0</v>
      </c>
      <c r="D6" s="62">
        <v>1</v>
      </c>
      <c r="E6" s="9"/>
      <c r="F6" s="10"/>
      <c r="G6" s="11"/>
      <c r="H6" s="148">
        <f t="shared" ref="H6" si="1">SUM(D6*E6)</f>
        <v>0</v>
      </c>
    </row>
    <row r="7" spans="1:8" ht="18">
      <c r="A7" s="65"/>
      <c r="B7" s="66"/>
      <c r="C7" s="67"/>
      <c r="D7" s="62"/>
      <c r="E7" s="9"/>
      <c r="F7" s="10"/>
      <c r="G7" s="11"/>
      <c r="H7" s="148"/>
    </row>
    <row r="8" spans="1:8" ht="18">
      <c r="A8" s="65"/>
      <c r="B8" s="63" t="s">
        <v>99</v>
      </c>
      <c r="C8" s="67"/>
      <c r="D8" s="62"/>
      <c r="E8" s="9"/>
      <c r="F8" s="10"/>
      <c r="G8" s="11"/>
      <c r="H8" s="148"/>
    </row>
    <row r="9" spans="1:8" ht="18">
      <c r="A9" s="65"/>
      <c r="B9" s="66" t="s">
        <v>100</v>
      </c>
      <c r="C9" s="67" t="s">
        <v>6</v>
      </c>
      <c r="D9" s="62">
        <v>1</v>
      </c>
      <c r="E9" s="9"/>
      <c r="F9" s="10"/>
      <c r="G9" s="11"/>
      <c r="H9" s="148">
        <f t="shared" ref="H9:H10" si="2">D9*E9</f>
        <v>0</v>
      </c>
    </row>
    <row r="10" spans="1:8" ht="33">
      <c r="A10" s="65"/>
      <c r="B10" s="66" t="s">
        <v>101</v>
      </c>
      <c r="C10" s="67" t="s">
        <v>6</v>
      </c>
      <c r="D10" s="62">
        <v>1</v>
      </c>
      <c r="E10" s="9"/>
      <c r="F10" s="10"/>
      <c r="G10" s="11"/>
      <c r="H10" s="148">
        <f t="shared" si="2"/>
        <v>0</v>
      </c>
    </row>
    <row r="11" spans="1:8" ht="33">
      <c r="A11" s="68"/>
      <c r="B11" s="66" t="s">
        <v>102</v>
      </c>
      <c r="C11" s="67" t="s">
        <v>0</v>
      </c>
      <c r="D11" s="69">
        <v>1</v>
      </c>
      <c r="E11" s="13"/>
      <c r="F11" s="10"/>
      <c r="G11" s="14"/>
      <c r="H11" s="149">
        <f t="shared" ref="H11" si="3">SUM(D11*E11)</f>
        <v>0</v>
      </c>
    </row>
    <row r="12" spans="1:8" ht="18">
      <c r="A12" s="65"/>
      <c r="B12" s="66"/>
      <c r="C12" s="67"/>
      <c r="D12" s="62"/>
      <c r="E12" s="9"/>
      <c r="F12" s="10"/>
      <c r="G12" s="11"/>
      <c r="H12" s="148"/>
    </row>
    <row r="13" spans="1:8" ht="18">
      <c r="A13" s="65"/>
      <c r="B13" s="70" t="s">
        <v>103</v>
      </c>
      <c r="C13" s="67"/>
      <c r="D13" s="62"/>
      <c r="E13" s="9"/>
      <c r="F13" s="10"/>
      <c r="G13" s="11"/>
      <c r="H13" s="148"/>
    </row>
    <row r="14" spans="1:8" ht="18">
      <c r="A14" s="65"/>
      <c r="B14" s="66" t="s">
        <v>104</v>
      </c>
      <c r="C14" s="67" t="s">
        <v>6</v>
      </c>
      <c r="D14" s="62">
        <v>1</v>
      </c>
      <c r="E14" s="9"/>
      <c r="F14" s="10"/>
      <c r="G14" s="11"/>
      <c r="H14" s="148">
        <f>D14*E14</f>
        <v>0</v>
      </c>
    </row>
    <row r="15" spans="1:8" ht="33">
      <c r="A15" s="68"/>
      <c r="B15" s="66" t="s">
        <v>105</v>
      </c>
      <c r="C15" s="67" t="s">
        <v>0</v>
      </c>
      <c r="D15" s="69">
        <v>1</v>
      </c>
      <c r="E15" s="13"/>
      <c r="F15" s="10"/>
      <c r="G15" s="14"/>
      <c r="H15" s="149">
        <f>SUM(D15*E15)</f>
        <v>0</v>
      </c>
    </row>
    <row r="16" spans="1:8" ht="18">
      <c r="A16" s="68"/>
      <c r="B16" s="66" t="s">
        <v>106</v>
      </c>
      <c r="C16" s="67" t="s">
        <v>6</v>
      </c>
      <c r="D16" s="69">
        <v>3</v>
      </c>
      <c r="E16" s="13"/>
      <c r="F16" s="10"/>
      <c r="G16" s="14"/>
      <c r="H16" s="149">
        <f>SUM(D16*E16)</f>
        <v>0</v>
      </c>
    </row>
    <row r="17" spans="1:8" ht="18">
      <c r="A17" s="68"/>
      <c r="B17" s="66" t="s">
        <v>107</v>
      </c>
      <c r="C17" s="67" t="s">
        <v>6</v>
      </c>
      <c r="D17" s="69">
        <v>1</v>
      </c>
      <c r="E17" s="13"/>
      <c r="F17" s="10"/>
      <c r="G17" s="14"/>
      <c r="H17" s="149">
        <f>SUM(D17*E17)</f>
        <v>0</v>
      </c>
    </row>
    <row r="18" spans="1:8" ht="18">
      <c r="A18" s="68"/>
      <c r="B18" s="66" t="s">
        <v>108</v>
      </c>
      <c r="C18" s="67" t="s">
        <v>6</v>
      </c>
      <c r="D18" s="69">
        <v>2</v>
      </c>
      <c r="E18" s="13"/>
      <c r="F18" s="10"/>
      <c r="G18" s="14"/>
      <c r="H18" s="149">
        <f>SUM(D18*E18)</f>
        <v>0</v>
      </c>
    </row>
    <row r="19" spans="1:8" ht="18">
      <c r="A19" s="68"/>
      <c r="B19" s="66"/>
      <c r="C19" s="67"/>
      <c r="D19" s="69"/>
      <c r="E19" s="13"/>
      <c r="F19" s="10"/>
      <c r="G19" s="14"/>
      <c r="H19" s="149"/>
    </row>
    <row r="20" spans="1:8" ht="18">
      <c r="A20" s="65"/>
      <c r="B20" s="63" t="s">
        <v>109</v>
      </c>
      <c r="C20" s="64"/>
      <c r="D20" s="62"/>
      <c r="E20" s="9"/>
      <c r="F20" s="10"/>
      <c r="G20" s="11"/>
      <c r="H20" s="148"/>
    </row>
    <row r="21" spans="1:8" ht="18">
      <c r="A21" s="65"/>
      <c r="B21" s="66" t="s">
        <v>110</v>
      </c>
      <c r="C21" s="67" t="s">
        <v>111</v>
      </c>
      <c r="D21" s="69"/>
      <c r="E21" s="13"/>
      <c r="F21" s="10"/>
      <c r="G21" s="11"/>
      <c r="H21" s="149"/>
    </row>
    <row r="22" spans="1:8" ht="18">
      <c r="A22" s="65"/>
      <c r="B22" s="66" t="s">
        <v>112</v>
      </c>
      <c r="C22" s="67" t="s">
        <v>111</v>
      </c>
      <c r="D22" s="69"/>
      <c r="E22" s="13"/>
      <c r="F22" s="10"/>
      <c r="G22" s="11"/>
      <c r="H22" s="149"/>
    </row>
    <row r="23" spans="1:8" ht="18">
      <c r="A23" s="65"/>
      <c r="B23" s="66" t="s">
        <v>113</v>
      </c>
      <c r="C23" s="67" t="s">
        <v>111</v>
      </c>
      <c r="D23" s="69"/>
      <c r="E23" s="13"/>
      <c r="F23" s="10"/>
      <c r="G23" s="11"/>
      <c r="H23" s="149"/>
    </row>
    <row r="24" spans="1:8" ht="18">
      <c r="A24" s="65"/>
      <c r="B24" s="71"/>
      <c r="C24" s="64"/>
      <c r="D24" s="62"/>
      <c r="E24" s="9"/>
      <c r="F24" s="10"/>
      <c r="G24" s="11"/>
      <c r="H24" s="148"/>
    </row>
    <row r="25" spans="1:8" ht="19.5" customHeight="1">
      <c r="A25" s="65"/>
      <c r="B25" s="70" t="s">
        <v>114</v>
      </c>
      <c r="C25" s="64"/>
      <c r="D25" s="62"/>
      <c r="E25" s="9"/>
      <c r="F25" s="10"/>
      <c r="G25" s="11"/>
      <c r="H25" s="148"/>
    </row>
    <row r="26" spans="1:8" ht="18">
      <c r="A26" s="65"/>
      <c r="B26" s="66" t="s">
        <v>115</v>
      </c>
      <c r="C26" s="67" t="s">
        <v>6</v>
      </c>
      <c r="D26" s="62">
        <v>1</v>
      </c>
      <c r="E26" s="9"/>
      <c r="F26" s="10"/>
      <c r="G26" s="11"/>
      <c r="H26" s="148">
        <f t="shared" ref="H26:H31" si="4">D26*E26</f>
        <v>0</v>
      </c>
    </row>
    <row r="27" spans="1:8" ht="18">
      <c r="A27" s="65"/>
      <c r="B27" s="66" t="s">
        <v>116</v>
      </c>
      <c r="C27" s="67" t="s">
        <v>6</v>
      </c>
      <c r="D27" s="62">
        <v>1</v>
      </c>
      <c r="E27" s="9"/>
      <c r="F27" s="10"/>
      <c r="G27" s="11"/>
      <c r="H27" s="148">
        <f t="shared" si="4"/>
        <v>0</v>
      </c>
    </row>
    <row r="28" spans="1:8" ht="18">
      <c r="A28" s="65"/>
      <c r="B28" s="66" t="s">
        <v>117</v>
      </c>
      <c r="C28" s="67" t="s">
        <v>6</v>
      </c>
      <c r="D28" s="62">
        <v>1</v>
      </c>
      <c r="E28" s="9"/>
      <c r="F28" s="10"/>
      <c r="G28" s="11"/>
      <c r="H28" s="148">
        <f t="shared" si="4"/>
        <v>0</v>
      </c>
    </row>
    <row r="29" spans="1:8" ht="18">
      <c r="A29" s="65"/>
      <c r="B29" s="66" t="s">
        <v>118</v>
      </c>
      <c r="C29" s="67" t="s">
        <v>6</v>
      </c>
      <c r="D29" s="62">
        <v>1</v>
      </c>
      <c r="E29" s="9"/>
      <c r="F29" s="10"/>
      <c r="G29" s="11"/>
      <c r="H29" s="148">
        <f t="shared" si="4"/>
        <v>0</v>
      </c>
    </row>
    <row r="30" spans="1:8" ht="41.25" customHeight="1">
      <c r="A30" s="65"/>
      <c r="B30" s="66" t="s">
        <v>119</v>
      </c>
      <c r="C30" s="67" t="s">
        <v>32</v>
      </c>
      <c r="D30" s="62">
        <v>12</v>
      </c>
      <c r="E30" s="9"/>
      <c r="F30" s="10"/>
      <c r="G30" s="11"/>
      <c r="H30" s="148">
        <f t="shared" si="4"/>
        <v>0</v>
      </c>
    </row>
    <row r="31" spans="1:8" ht="18">
      <c r="A31" s="65"/>
      <c r="B31" s="66" t="s">
        <v>120</v>
      </c>
      <c r="C31" s="67" t="s">
        <v>32</v>
      </c>
      <c r="D31" s="62">
        <v>10</v>
      </c>
      <c r="E31" s="9"/>
      <c r="F31" s="10"/>
      <c r="G31" s="11"/>
      <c r="H31" s="148">
        <f t="shared" si="4"/>
        <v>0</v>
      </c>
    </row>
    <row r="32" spans="1:8" ht="18">
      <c r="A32" s="65"/>
      <c r="B32" s="66"/>
      <c r="C32" s="67"/>
      <c r="D32" s="62"/>
      <c r="E32" s="9"/>
      <c r="F32" s="10"/>
      <c r="G32" s="11"/>
      <c r="H32" s="148"/>
    </row>
    <row r="33" spans="1:8" ht="19.5" customHeight="1">
      <c r="A33" s="65"/>
      <c r="B33" s="70" t="s">
        <v>121</v>
      </c>
      <c r="C33" s="64"/>
      <c r="D33" s="62"/>
      <c r="E33" s="9"/>
      <c r="F33" s="10"/>
      <c r="G33" s="11"/>
      <c r="H33" s="148"/>
    </row>
    <row r="34" spans="1:8" ht="18">
      <c r="A34" s="65"/>
      <c r="B34" s="66" t="s">
        <v>122</v>
      </c>
      <c r="C34" s="67" t="s">
        <v>6</v>
      </c>
      <c r="D34" s="62">
        <v>6</v>
      </c>
      <c r="E34" s="9"/>
      <c r="F34" s="10"/>
      <c r="G34" s="11"/>
      <c r="H34" s="148">
        <f>D34*E34</f>
        <v>0</v>
      </c>
    </row>
    <row r="35" spans="1:8" ht="18">
      <c r="A35" s="65"/>
      <c r="B35" s="66" t="s">
        <v>123</v>
      </c>
      <c r="C35" s="67" t="s">
        <v>6</v>
      </c>
      <c r="D35" s="62">
        <v>6</v>
      </c>
      <c r="E35" s="9"/>
      <c r="F35" s="10"/>
      <c r="G35" s="11"/>
      <c r="H35" s="148">
        <f>D35*E35</f>
        <v>0</v>
      </c>
    </row>
    <row r="36" spans="1:8" ht="18">
      <c r="A36" s="65"/>
      <c r="B36" s="66" t="s">
        <v>124</v>
      </c>
      <c r="C36" s="67" t="s">
        <v>6</v>
      </c>
      <c r="D36" s="62">
        <v>6</v>
      </c>
      <c r="E36" s="9"/>
      <c r="F36" s="10"/>
      <c r="G36" s="11"/>
      <c r="H36" s="148">
        <f>D36*E36</f>
        <v>0</v>
      </c>
    </row>
    <row r="37" spans="1:8" ht="66">
      <c r="A37" s="65"/>
      <c r="B37" s="66" t="s">
        <v>125</v>
      </c>
      <c r="C37" s="67" t="s">
        <v>6</v>
      </c>
      <c r="D37" s="62">
        <v>6</v>
      </c>
      <c r="E37" s="9"/>
      <c r="F37" s="10"/>
      <c r="G37" s="11"/>
      <c r="H37" s="148">
        <f>D37*E37</f>
        <v>0</v>
      </c>
    </row>
    <row r="38" spans="1:8" ht="18">
      <c r="A38" s="65"/>
      <c r="B38" s="66"/>
      <c r="C38" s="67"/>
      <c r="D38" s="62"/>
      <c r="E38" s="9"/>
      <c r="F38" s="10"/>
      <c r="G38" s="11"/>
      <c r="H38" s="148"/>
    </row>
    <row r="39" spans="1:8" ht="18">
      <c r="A39" s="65"/>
      <c r="B39" s="70" t="s">
        <v>126</v>
      </c>
      <c r="C39" s="67"/>
      <c r="D39" s="62"/>
      <c r="E39" s="9"/>
      <c r="F39" s="10"/>
      <c r="G39" s="11"/>
      <c r="H39" s="148"/>
    </row>
    <row r="40" spans="1:8" ht="33">
      <c r="A40" s="65"/>
      <c r="B40" s="66" t="s">
        <v>127</v>
      </c>
      <c r="C40" s="67" t="s">
        <v>128</v>
      </c>
      <c r="D40" s="62"/>
      <c r="E40" s="9"/>
      <c r="F40" s="10"/>
      <c r="G40" s="11"/>
      <c r="H40" s="148"/>
    </row>
    <row r="41" spans="1:8" ht="18">
      <c r="A41" s="65"/>
      <c r="B41" s="66" t="s">
        <v>129</v>
      </c>
      <c r="C41" s="67" t="s">
        <v>32</v>
      </c>
      <c r="D41" s="62">
        <v>8</v>
      </c>
      <c r="E41" s="9"/>
      <c r="F41" s="10"/>
      <c r="G41" s="11"/>
      <c r="H41" s="148">
        <f>D41*E41</f>
        <v>0</v>
      </c>
    </row>
    <row r="42" spans="1:8" ht="18">
      <c r="A42" s="65"/>
      <c r="B42" s="66" t="s">
        <v>130</v>
      </c>
      <c r="C42" s="67" t="s">
        <v>6</v>
      </c>
      <c r="D42" s="62">
        <v>2</v>
      </c>
      <c r="E42" s="9"/>
      <c r="F42" s="10"/>
      <c r="G42" s="11"/>
      <c r="H42" s="148">
        <f>D42*E42</f>
        <v>0</v>
      </c>
    </row>
    <row r="43" spans="1:8" ht="18">
      <c r="A43" s="65"/>
      <c r="B43" s="66" t="s">
        <v>131</v>
      </c>
      <c r="C43" s="67" t="s">
        <v>32</v>
      </c>
      <c r="D43" s="62">
        <f>33.5*5</f>
        <v>167.5</v>
      </c>
      <c r="E43" s="9"/>
      <c r="F43" s="10"/>
      <c r="G43" s="11"/>
      <c r="H43" s="148">
        <f t="shared" ref="H43:H51" si="5">D43*E43</f>
        <v>0</v>
      </c>
    </row>
    <row r="44" spans="1:8" ht="18">
      <c r="A44" s="65"/>
      <c r="B44" s="66" t="s">
        <v>132</v>
      </c>
      <c r="C44" s="67" t="s">
        <v>6</v>
      </c>
      <c r="D44" s="62">
        <v>16</v>
      </c>
      <c r="E44" s="9"/>
      <c r="F44" s="10"/>
      <c r="G44" s="11"/>
      <c r="H44" s="148">
        <f t="shared" si="5"/>
        <v>0</v>
      </c>
    </row>
    <row r="45" spans="1:8" ht="33">
      <c r="B45" s="66" t="s">
        <v>133</v>
      </c>
      <c r="C45" s="67" t="s">
        <v>32</v>
      </c>
      <c r="D45" s="62">
        <v>4</v>
      </c>
      <c r="E45" s="9"/>
      <c r="F45" s="10"/>
      <c r="G45" s="15"/>
      <c r="H45" s="148">
        <f t="shared" si="5"/>
        <v>0</v>
      </c>
    </row>
    <row r="46" spans="1:8" ht="18">
      <c r="A46" s="65"/>
      <c r="B46" s="66"/>
      <c r="C46" s="67"/>
      <c r="D46" s="62"/>
      <c r="E46" s="9"/>
      <c r="F46" s="10"/>
      <c r="G46" s="11"/>
      <c r="H46" s="148"/>
    </row>
    <row r="47" spans="1:8" ht="18">
      <c r="A47" s="65"/>
      <c r="B47" s="70" t="s">
        <v>134</v>
      </c>
      <c r="C47" s="67"/>
      <c r="D47" s="62"/>
      <c r="E47" s="9"/>
      <c r="F47" s="10"/>
      <c r="G47" s="11"/>
      <c r="H47" s="148"/>
    </row>
    <row r="48" spans="1:8" ht="33">
      <c r="A48" s="65"/>
      <c r="B48" s="66" t="s">
        <v>127</v>
      </c>
      <c r="C48" s="67" t="s">
        <v>128</v>
      </c>
      <c r="D48" s="62"/>
      <c r="E48" s="9"/>
      <c r="F48" s="10"/>
      <c r="G48" s="11"/>
      <c r="H48" s="148"/>
    </row>
    <row r="49" spans="1:8" ht="18">
      <c r="A49" s="65"/>
      <c r="B49" s="66" t="s">
        <v>135</v>
      </c>
      <c r="C49" s="67" t="s">
        <v>32</v>
      </c>
      <c r="D49" s="62">
        <v>10</v>
      </c>
      <c r="E49" s="9"/>
      <c r="F49" s="10"/>
      <c r="G49" s="11"/>
      <c r="H49" s="148">
        <f>D49*E49</f>
        <v>0</v>
      </c>
    </row>
    <row r="50" spans="1:8" ht="18">
      <c r="A50" s="65"/>
      <c r="B50" s="66" t="s">
        <v>136</v>
      </c>
      <c r="C50" s="67" t="s">
        <v>6</v>
      </c>
      <c r="D50" s="62">
        <v>2</v>
      </c>
      <c r="E50" s="9"/>
      <c r="F50" s="10"/>
      <c r="G50" s="11"/>
      <c r="H50" s="148">
        <f>D50*E50</f>
        <v>0</v>
      </c>
    </row>
    <row r="51" spans="1:8" ht="18">
      <c r="A51" s="65"/>
      <c r="B51" s="66" t="s">
        <v>137</v>
      </c>
      <c r="C51" s="67" t="s">
        <v>32</v>
      </c>
      <c r="D51" s="62">
        <v>45</v>
      </c>
      <c r="E51" s="9"/>
      <c r="F51" s="10"/>
      <c r="G51" s="11"/>
      <c r="H51" s="148">
        <f t="shared" si="5"/>
        <v>0</v>
      </c>
    </row>
    <row r="52" spans="1:8" ht="18">
      <c r="A52" s="65"/>
      <c r="B52" s="66"/>
      <c r="C52" s="67"/>
      <c r="D52" s="62"/>
      <c r="E52" s="9"/>
      <c r="F52" s="10"/>
      <c r="G52" s="11"/>
      <c r="H52" s="148"/>
    </row>
    <row r="53" spans="1:8" ht="18">
      <c r="A53" s="65"/>
      <c r="B53" s="70" t="s">
        <v>138</v>
      </c>
      <c r="C53" s="67"/>
      <c r="D53" s="62"/>
      <c r="E53" s="9"/>
      <c r="F53" s="10"/>
      <c r="G53" s="11"/>
      <c r="H53" s="148"/>
    </row>
    <row r="54" spans="1:8" ht="18">
      <c r="A54" s="65"/>
      <c r="B54" s="66" t="s">
        <v>139</v>
      </c>
      <c r="C54" s="67" t="s">
        <v>32</v>
      </c>
      <c r="D54" s="62">
        <v>12</v>
      </c>
      <c r="E54" s="9"/>
      <c r="F54" s="10"/>
      <c r="G54" s="11"/>
      <c r="H54" s="148">
        <f t="shared" ref="H54:H57" si="6">D54*E54</f>
        <v>0</v>
      </c>
    </row>
    <row r="55" spans="1:8" ht="18">
      <c r="A55" s="65"/>
      <c r="B55" s="66" t="s">
        <v>140</v>
      </c>
      <c r="C55" s="67" t="s">
        <v>6</v>
      </c>
      <c r="D55" s="62">
        <v>2</v>
      </c>
      <c r="E55" s="9"/>
      <c r="F55" s="10"/>
      <c r="G55" s="11"/>
      <c r="H55" s="148">
        <f t="shared" si="6"/>
        <v>0</v>
      </c>
    </row>
    <row r="56" spans="1:8" ht="18">
      <c r="A56" s="65"/>
      <c r="B56" s="66" t="s">
        <v>141</v>
      </c>
      <c r="C56" s="67" t="s">
        <v>6</v>
      </c>
      <c r="D56" s="62">
        <v>2</v>
      </c>
      <c r="E56" s="9"/>
      <c r="F56" s="10"/>
      <c r="G56" s="11"/>
      <c r="H56" s="148">
        <f t="shared" si="6"/>
        <v>0</v>
      </c>
    </row>
    <row r="57" spans="1:8" ht="18">
      <c r="A57" s="65"/>
      <c r="B57" s="66" t="s">
        <v>142</v>
      </c>
      <c r="C57" s="67" t="s">
        <v>32</v>
      </c>
      <c r="D57" s="62">
        <v>60</v>
      </c>
      <c r="E57" s="9"/>
      <c r="F57" s="10"/>
      <c r="G57" s="11"/>
      <c r="H57" s="148">
        <f t="shared" si="6"/>
        <v>0</v>
      </c>
    </row>
    <row r="58" spans="1:8" ht="18">
      <c r="A58" s="65"/>
      <c r="B58" s="70"/>
      <c r="C58" s="67"/>
      <c r="D58" s="62"/>
      <c r="E58" s="9"/>
      <c r="F58" s="10"/>
      <c r="G58" s="11"/>
      <c r="H58" s="148"/>
    </row>
    <row r="59" spans="1:8" ht="18">
      <c r="A59" s="65"/>
      <c r="B59" s="70" t="s">
        <v>143</v>
      </c>
      <c r="C59" s="67"/>
      <c r="D59" s="62"/>
      <c r="E59" s="9"/>
      <c r="F59" s="10"/>
      <c r="G59" s="11"/>
      <c r="H59" s="148"/>
    </row>
    <row r="60" spans="1:8" ht="18">
      <c r="A60" s="65"/>
      <c r="B60" s="66" t="s">
        <v>144</v>
      </c>
      <c r="C60" s="67" t="s">
        <v>32</v>
      </c>
      <c r="D60" s="62">
        <v>10</v>
      </c>
      <c r="E60" s="9"/>
      <c r="F60" s="10"/>
      <c r="G60" s="11"/>
      <c r="H60" s="148">
        <f t="shared" ref="H60:H63" si="7">D60*E60</f>
        <v>0</v>
      </c>
    </row>
    <row r="61" spans="1:8" ht="18">
      <c r="A61" s="65"/>
      <c r="B61" s="66" t="s">
        <v>145</v>
      </c>
      <c r="C61" s="67" t="s">
        <v>6</v>
      </c>
      <c r="D61" s="62">
        <v>2</v>
      </c>
      <c r="E61" s="9"/>
      <c r="F61" s="10"/>
      <c r="G61" s="11"/>
      <c r="H61" s="148">
        <f t="shared" si="7"/>
        <v>0</v>
      </c>
    </row>
    <row r="62" spans="1:8" ht="18">
      <c r="A62" s="65"/>
      <c r="B62" s="66" t="s">
        <v>141</v>
      </c>
      <c r="C62" s="67" t="s">
        <v>6</v>
      </c>
      <c r="D62" s="62">
        <v>2</v>
      </c>
      <c r="E62" s="9"/>
      <c r="F62" s="10"/>
      <c r="G62" s="11"/>
      <c r="H62" s="148">
        <f t="shared" si="7"/>
        <v>0</v>
      </c>
    </row>
    <row r="63" spans="1:8" ht="18">
      <c r="A63" s="65"/>
      <c r="B63" s="66" t="s">
        <v>142</v>
      </c>
      <c r="C63" s="67" t="s">
        <v>32</v>
      </c>
      <c r="D63" s="62">
        <v>100</v>
      </c>
      <c r="E63" s="9"/>
      <c r="F63" s="10"/>
      <c r="G63" s="11"/>
      <c r="H63" s="148">
        <f t="shared" si="7"/>
        <v>0</v>
      </c>
    </row>
    <row r="64" spans="1:8" ht="18">
      <c r="A64" s="68"/>
      <c r="B64" s="66"/>
      <c r="C64" s="67"/>
      <c r="D64" s="69"/>
      <c r="E64" s="13"/>
      <c r="F64" s="10"/>
      <c r="G64" s="14"/>
      <c r="H64" s="149"/>
    </row>
    <row r="65" spans="1:8" ht="16.5" customHeight="1">
      <c r="A65" s="68"/>
      <c r="B65" s="70" t="s">
        <v>146</v>
      </c>
      <c r="C65" s="67"/>
      <c r="D65" s="69"/>
      <c r="E65" s="13"/>
      <c r="F65" s="10"/>
      <c r="G65" s="14"/>
      <c r="H65" s="149"/>
    </row>
    <row r="66" spans="1:8" ht="16.5" customHeight="1">
      <c r="A66" s="68"/>
      <c r="B66" s="66" t="s">
        <v>147</v>
      </c>
      <c r="C66" s="67" t="s">
        <v>6</v>
      </c>
      <c r="D66" s="69">
        <v>2</v>
      </c>
      <c r="E66" s="13"/>
      <c r="F66" s="10"/>
      <c r="G66" s="14"/>
      <c r="H66" s="149">
        <f t="shared" ref="H66" si="8">SUM(D66*E66)</f>
        <v>0</v>
      </c>
    </row>
    <row r="67" spans="1:8" ht="16.5" customHeight="1">
      <c r="A67" s="68"/>
      <c r="B67" s="66" t="s">
        <v>148</v>
      </c>
      <c r="C67" s="67" t="s">
        <v>0</v>
      </c>
      <c r="D67" s="69">
        <v>1</v>
      </c>
      <c r="E67" s="13"/>
      <c r="F67" s="10"/>
      <c r="G67" s="14"/>
      <c r="H67" s="149">
        <f>SUM(D67*E67)</f>
        <v>0</v>
      </c>
    </row>
    <row r="68" spans="1:8" ht="16.5" customHeight="1">
      <c r="A68" s="68"/>
      <c r="B68" s="66" t="s">
        <v>149</v>
      </c>
      <c r="C68" s="67" t="s">
        <v>0</v>
      </c>
      <c r="D68" s="69">
        <v>1</v>
      </c>
      <c r="E68" s="13"/>
      <c r="F68" s="10"/>
      <c r="G68" s="14"/>
      <c r="H68" s="149">
        <f t="shared" ref="H68" si="9">SUM(D68*E68)</f>
        <v>0</v>
      </c>
    </row>
    <row r="69" spans="1:8" ht="16.5" customHeight="1">
      <c r="A69" s="68"/>
      <c r="B69" s="66" t="s">
        <v>150</v>
      </c>
      <c r="C69" s="67"/>
      <c r="D69" s="69"/>
      <c r="E69" s="13"/>
      <c r="F69" s="10"/>
      <c r="G69" s="14"/>
      <c r="H69" s="149"/>
    </row>
    <row r="70" spans="1:8" ht="16.5" customHeight="1">
      <c r="A70" s="68"/>
      <c r="B70" s="66"/>
      <c r="C70" s="67"/>
      <c r="D70" s="69"/>
      <c r="E70" s="13"/>
      <c r="F70" s="10"/>
      <c r="G70" s="14"/>
      <c r="H70" s="149"/>
    </row>
    <row r="71" spans="1:8" ht="16.5" customHeight="1">
      <c r="A71" s="68"/>
      <c r="B71" s="70" t="s">
        <v>198</v>
      </c>
      <c r="C71" s="67"/>
      <c r="D71" s="69"/>
      <c r="E71" s="13"/>
      <c r="F71" s="10"/>
      <c r="G71" s="14"/>
      <c r="H71" s="149"/>
    </row>
    <row r="72" spans="1:8" ht="16.5" customHeight="1">
      <c r="A72" s="68"/>
      <c r="B72" s="66" t="s">
        <v>199</v>
      </c>
      <c r="C72" s="67" t="s">
        <v>0</v>
      </c>
      <c r="D72" s="69">
        <v>1</v>
      </c>
      <c r="E72" s="13"/>
      <c r="F72" s="10"/>
      <c r="G72" s="14"/>
      <c r="H72" s="149">
        <f t="shared" ref="H72:H73" si="10">SUM(D72*E72)</f>
        <v>0</v>
      </c>
    </row>
    <row r="73" spans="1:8" ht="16.5" customHeight="1">
      <c r="A73" s="68"/>
      <c r="B73" s="66" t="s">
        <v>200</v>
      </c>
      <c r="C73" s="67" t="s">
        <v>0</v>
      </c>
      <c r="D73" s="69">
        <v>1</v>
      </c>
      <c r="E73" s="13"/>
      <c r="F73" s="10"/>
      <c r="G73" s="14"/>
      <c r="H73" s="149">
        <f t="shared" si="10"/>
        <v>0</v>
      </c>
    </row>
    <row r="74" spans="1:8" ht="16.5" customHeight="1">
      <c r="A74" s="68"/>
      <c r="B74" s="70"/>
      <c r="C74" s="67"/>
      <c r="D74" s="69"/>
      <c r="E74" s="13"/>
      <c r="F74" s="10"/>
      <c r="G74" s="14"/>
      <c r="H74" s="149"/>
    </row>
    <row r="75" spans="1:8" ht="18">
      <c r="A75" s="68"/>
      <c r="B75" s="63" t="s">
        <v>151</v>
      </c>
      <c r="C75" s="67"/>
      <c r="D75" s="69"/>
      <c r="E75" s="13"/>
      <c r="F75" s="10"/>
      <c r="G75" s="14"/>
      <c r="H75" s="149"/>
    </row>
    <row r="76" spans="1:8" ht="33">
      <c r="A76" s="68"/>
      <c r="B76" s="66" t="s">
        <v>152</v>
      </c>
      <c r="C76" s="67" t="s">
        <v>0</v>
      </c>
      <c r="D76" s="69">
        <v>1</v>
      </c>
      <c r="E76" s="13"/>
      <c r="F76" s="10"/>
      <c r="G76" s="14"/>
      <c r="H76" s="149">
        <f>SUM(D76*E76)</f>
        <v>0</v>
      </c>
    </row>
    <row r="77" spans="1:8" ht="18">
      <c r="A77" s="68"/>
      <c r="B77" s="66" t="s">
        <v>153</v>
      </c>
      <c r="C77" s="67" t="s">
        <v>0</v>
      </c>
      <c r="D77" s="69">
        <v>1</v>
      </c>
      <c r="E77" s="13"/>
      <c r="F77" s="10"/>
      <c r="G77" s="14"/>
      <c r="H77" s="149">
        <f>SUM(D77*E77)</f>
        <v>0</v>
      </c>
    </row>
    <row r="78" spans="1:8" ht="18">
      <c r="A78" s="68"/>
      <c r="B78" s="66" t="s">
        <v>154</v>
      </c>
      <c r="C78" s="67" t="s">
        <v>0</v>
      </c>
      <c r="D78" s="69">
        <v>1</v>
      </c>
      <c r="E78" s="13"/>
      <c r="F78" s="10"/>
      <c r="G78" s="14"/>
      <c r="H78" s="149">
        <f>SUM(D78*E78)</f>
        <v>0</v>
      </c>
    </row>
    <row r="79" spans="1:8" ht="16.5" customHeight="1">
      <c r="A79" s="68"/>
      <c r="B79" s="66" t="s">
        <v>155</v>
      </c>
      <c r="C79" s="67" t="s">
        <v>6</v>
      </c>
      <c r="D79" s="69">
        <v>8</v>
      </c>
      <c r="E79" s="13"/>
      <c r="F79" s="10"/>
      <c r="G79" s="14"/>
      <c r="H79" s="149">
        <f>SUM(D79*E79)</f>
        <v>0</v>
      </c>
    </row>
    <row r="80" spans="1:8" ht="16.5" customHeight="1">
      <c r="A80" s="68"/>
      <c r="B80" s="66" t="s">
        <v>156</v>
      </c>
      <c r="C80" s="67" t="s">
        <v>6</v>
      </c>
      <c r="D80" s="69">
        <v>2</v>
      </c>
      <c r="E80" s="13"/>
      <c r="F80" s="10"/>
      <c r="G80" s="14"/>
      <c r="H80" s="149">
        <f>SUM(D80*E80)</f>
        <v>0</v>
      </c>
    </row>
    <row r="81" spans="1:8" ht="16.5" customHeight="1">
      <c r="A81" s="68"/>
      <c r="B81" s="66"/>
      <c r="C81" s="67"/>
      <c r="D81" s="69"/>
      <c r="E81" s="13"/>
      <c r="F81" s="10"/>
      <c r="G81" s="14"/>
      <c r="H81" s="149"/>
    </row>
    <row r="82" spans="1:8" ht="16.5" customHeight="1">
      <c r="A82" s="68"/>
      <c r="B82" s="63" t="s">
        <v>157</v>
      </c>
      <c r="C82" s="67"/>
      <c r="D82" s="69"/>
      <c r="E82" s="13"/>
      <c r="F82" s="10"/>
      <c r="G82" s="14"/>
      <c r="H82" s="149"/>
    </row>
    <row r="83" spans="1:8" ht="16.5" customHeight="1">
      <c r="A83" s="68"/>
      <c r="B83" s="66" t="s">
        <v>158</v>
      </c>
      <c r="C83" s="67"/>
      <c r="D83" s="69"/>
      <c r="E83" s="13"/>
      <c r="F83" s="10"/>
      <c r="G83" s="14"/>
      <c r="H83" s="149"/>
    </row>
    <row r="84" spans="1:8" ht="16.5" customHeight="1">
      <c r="A84" s="68"/>
      <c r="B84" s="66" t="s">
        <v>159</v>
      </c>
      <c r="C84" s="67" t="s">
        <v>0</v>
      </c>
      <c r="D84" s="69">
        <v>1</v>
      </c>
      <c r="E84" s="13"/>
      <c r="F84" s="10"/>
      <c r="G84" s="14"/>
      <c r="H84" s="149">
        <f>SUM(D84*E84)</f>
        <v>0</v>
      </c>
    </row>
    <row r="85" spans="1:8" ht="18">
      <c r="A85" s="68"/>
      <c r="B85" s="66" t="s">
        <v>160</v>
      </c>
      <c r="C85" s="67" t="s">
        <v>32</v>
      </c>
      <c r="D85" s="69">
        <v>100</v>
      </c>
      <c r="E85" s="13"/>
      <c r="F85" s="10"/>
      <c r="G85" s="14"/>
      <c r="H85" s="149">
        <f>SUM(D85*E85)</f>
        <v>0</v>
      </c>
    </row>
    <row r="86" spans="1:8" ht="16.5" customHeight="1" thickBot="1">
      <c r="A86" s="68"/>
      <c r="B86" s="66"/>
      <c r="C86" s="67"/>
      <c r="D86" s="69"/>
      <c r="E86" s="13"/>
      <c r="F86" s="10"/>
      <c r="G86" s="14"/>
      <c r="H86" s="149"/>
    </row>
    <row r="87" spans="1:8" ht="15.75" customHeight="1">
      <c r="A87" s="72"/>
      <c r="B87" s="73" t="s">
        <v>161</v>
      </c>
      <c r="C87" s="16"/>
      <c r="D87" s="16"/>
      <c r="E87" s="16"/>
      <c r="F87" s="17"/>
      <c r="G87" s="18"/>
      <c r="H87" s="150">
        <f>SUM(H3:H75)</f>
        <v>0</v>
      </c>
    </row>
    <row r="88" spans="1:8" ht="15.75" customHeight="1" thickBot="1">
      <c r="A88" s="72"/>
      <c r="B88" s="74" t="s">
        <v>162</v>
      </c>
      <c r="C88" s="19"/>
      <c r="D88" s="19"/>
      <c r="E88" s="19"/>
      <c r="F88" s="20"/>
      <c r="G88" s="21"/>
      <c r="H88" s="151">
        <f>SUM(H4:H85)</f>
        <v>0</v>
      </c>
    </row>
    <row r="89" spans="1:8" ht="18" customHeight="1">
      <c r="A89" s="59">
        <v>3</v>
      </c>
      <c r="B89" s="75" t="s">
        <v>163</v>
      </c>
      <c r="C89" s="64"/>
      <c r="D89" s="62"/>
      <c r="E89" s="9"/>
      <c r="F89" s="10"/>
      <c r="G89" s="10"/>
      <c r="H89" s="152"/>
    </row>
    <row r="90" spans="1:8" ht="16.5" customHeight="1">
      <c r="A90" s="68"/>
      <c r="B90" s="76" t="s">
        <v>164</v>
      </c>
      <c r="C90" s="64"/>
      <c r="D90" s="62"/>
      <c r="E90" s="9"/>
      <c r="F90" s="10"/>
      <c r="G90" s="22"/>
      <c r="H90" s="153"/>
    </row>
    <row r="91" spans="1:8" ht="16.5" customHeight="1">
      <c r="A91" s="68"/>
      <c r="B91" s="77" t="s">
        <v>165</v>
      </c>
      <c r="C91" s="67" t="s">
        <v>111</v>
      </c>
      <c r="D91" s="69"/>
      <c r="E91" s="13"/>
      <c r="F91" s="10"/>
      <c r="G91" s="22"/>
      <c r="H91" s="153"/>
    </row>
    <row r="92" spans="1:8" ht="22.5" customHeight="1">
      <c r="A92" s="68"/>
      <c r="B92" s="66" t="s">
        <v>166</v>
      </c>
      <c r="C92" s="67" t="s">
        <v>0</v>
      </c>
      <c r="D92" s="69">
        <v>1</v>
      </c>
      <c r="E92" s="13"/>
      <c r="F92" s="10"/>
      <c r="G92" s="22"/>
      <c r="H92" s="153">
        <f>SUM(D92*E92)</f>
        <v>0</v>
      </c>
    </row>
    <row r="93" spans="1:8" ht="16.5" customHeight="1">
      <c r="A93" s="68"/>
      <c r="B93" s="78"/>
      <c r="C93" s="64"/>
      <c r="D93" s="62"/>
      <c r="E93" s="9"/>
      <c r="F93" s="10"/>
      <c r="G93" s="22"/>
      <c r="H93" s="153"/>
    </row>
    <row r="94" spans="1:8" ht="16.5" customHeight="1">
      <c r="A94" s="68"/>
      <c r="B94" s="76" t="s">
        <v>167</v>
      </c>
      <c r="C94" s="64"/>
      <c r="D94" s="62"/>
      <c r="E94" s="9"/>
      <c r="F94" s="10"/>
      <c r="G94" s="22"/>
      <c r="H94" s="153"/>
    </row>
    <row r="95" spans="1:8" ht="22.5" customHeight="1">
      <c r="A95" s="68"/>
      <c r="B95" s="66" t="s">
        <v>168</v>
      </c>
      <c r="C95" s="67" t="s">
        <v>0</v>
      </c>
      <c r="D95" s="69">
        <v>1</v>
      </c>
      <c r="E95" s="13"/>
      <c r="F95" s="10"/>
      <c r="G95" s="22"/>
      <c r="H95" s="153">
        <f>SUM(D95*E95)</f>
        <v>0</v>
      </c>
    </row>
    <row r="96" spans="1:8" ht="22.5" customHeight="1">
      <c r="A96" s="68"/>
      <c r="B96" s="66" t="s">
        <v>169</v>
      </c>
      <c r="C96" s="67" t="s">
        <v>0</v>
      </c>
      <c r="D96" s="69">
        <v>1</v>
      </c>
      <c r="E96" s="13"/>
      <c r="F96" s="10"/>
      <c r="G96" s="22"/>
      <c r="H96" s="153">
        <f>SUM(D96*E96)</f>
        <v>0</v>
      </c>
    </row>
    <row r="97" spans="1:8" ht="22.5" customHeight="1">
      <c r="A97" s="68"/>
      <c r="B97" s="66"/>
      <c r="C97" s="64"/>
      <c r="D97" s="62"/>
      <c r="E97" s="9"/>
      <c r="F97" s="10"/>
      <c r="G97" s="22"/>
      <c r="H97" s="153"/>
    </row>
    <row r="98" spans="1:8" ht="22.5" customHeight="1">
      <c r="A98" s="68"/>
      <c r="B98" s="63" t="s">
        <v>170</v>
      </c>
      <c r="C98" s="64"/>
      <c r="D98" s="62"/>
      <c r="E98" s="9"/>
      <c r="F98" s="10"/>
      <c r="G98" s="22"/>
      <c r="H98" s="153"/>
    </row>
    <row r="99" spans="1:8" ht="22.5" customHeight="1">
      <c r="A99" s="68"/>
      <c r="B99" s="77" t="s">
        <v>171</v>
      </c>
      <c r="C99" s="64"/>
      <c r="D99" s="62"/>
      <c r="E99" s="9"/>
      <c r="F99" s="10"/>
      <c r="G99" s="22"/>
      <c r="H99" s="153"/>
    </row>
    <row r="100" spans="1:8" ht="22.5" customHeight="1">
      <c r="A100" s="68"/>
      <c r="B100" s="78" t="s">
        <v>172</v>
      </c>
      <c r="C100" s="67" t="s">
        <v>0</v>
      </c>
      <c r="D100" s="69">
        <v>1</v>
      </c>
      <c r="E100" s="13"/>
      <c r="F100" s="10"/>
      <c r="G100" s="22"/>
      <c r="H100" s="153">
        <f>SUM(D100*E100)</f>
        <v>0</v>
      </c>
    </row>
    <row r="101" spans="1:8" ht="22.5" customHeight="1" thickBot="1">
      <c r="A101" s="68"/>
      <c r="B101" s="78"/>
      <c r="C101" s="64"/>
      <c r="D101" s="62"/>
      <c r="E101" s="9"/>
      <c r="F101" s="10"/>
      <c r="G101" s="22"/>
      <c r="H101" s="154"/>
    </row>
    <row r="102" spans="1:8" ht="18.75" customHeight="1">
      <c r="A102" s="72"/>
      <c r="B102" s="73" t="s">
        <v>173</v>
      </c>
      <c r="C102" s="79"/>
      <c r="D102" s="16"/>
      <c r="E102" s="16"/>
      <c r="F102" s="17"/>
      <c r="G102" s="18"/>
      <c r="H102" s="94">
        <f>SUM(H92:H97)</f>
        <v>0</v>
      </c>
    </row>
    <row r="103" spans="1:8" ht="15.75" customHeight="1" thickBot="1">
      <c r="A103" s="72"/>
      <c r="B103" s="74" t="s">
        <v>162</v>
      </c>
      <c r="C103" s="19"/>
      <c r="D103" s="19"/>
      <c r="E103" s="19"/>
      <c r="F103" s="20"/>
      <c r="G103" s="21"/>
      <c r="H103" s="151">
        <f>SUM(H92:H100)</f>
        <v>0</v>
      </c>
    </row>
    <row r="104" spans="1:8" ht="18" customHeight="1">
      <c r="A104" s="59">
        <v>4</v>
      </c>
      <c r="B104" s="80" t="s">
        <v>174</v>
      </c>
      <c r="C104" s="64"/>
      <c r="D104" s="62"/>
      <c r="E104" s="9"/>
      <c r="F104" s="10"/>
      <c r="G104" s="10"/>
      <c r="H104" s="152"/>
    </row>
    <row r="105" spans="1:8" ht="18" customHeight="1">
      <c r="A105" s="65"/>
      <c r="B105" s="76" t="s">
        <v>175</v>
      </c>
      <c r="C105" s="67"/>
      <c r="D105" s="69"/>
      <c r="E105" s="13"/>
      <c r="F105" s="10"/>
      <c r="G105" s="10"/>
      <c r="H105" s="153"/>
    </row>
    <row r="106" spans="1:8" ht="18" customHeight="1">
      <c r="A106" s="65"/>
      <c r="B106" s="66" t="s">
        <v>176</v>
      </c>
      <c r="C106" s="67" t="s">
        <v>0</v>
      </c>
      <c r="D106" s="69">
        <v>1</v>
      </c>
      <c r="E106" s="13"/>
      <c r="F106" s="10"/>
      <c r="G106" s="10"/>
      <c r="H106" s="155">
        <f t="shared" ref="H106:H107" si="11">D106*E106</f>
        <v>0</v>
      </c>
    </row>
    <row r="107" spans="1:8" ht="49.5">
      <c r="A107" s="65"/>
      <c r="B107" s="66" t="s">
        <v>177</v>
      </c>
      <c r="C107" s="67" t="s">
        <v>0</v>
      </c>
      <c r="D107" s="62">
        <v>1</v>
      </c>
      <c r="E107" s="9"/>
      <c r="F107" s="10"/>
      <c r="G107" s="10"/>
      <c r="H107" s="155">
        <f t="shared" si="11"/>
        <v>0</v>
      </c>
    </row>
    <row r="108" spans="1:8" ht="18">
      <c r="A108" s="65"/>
      <c r="B108" s="66"/>
      <c r="C108" s="67"/>
      <c r="D108" s="69"/>
      <c r="E108" s="13"/>
      <c r="F108" s="10"/>
      <c r="G108" s="10"/>
      <c r="H108" s="153"/>
    </row>
    <row r="109" spans="1:8" ht="18" customHeight="1">
      <c r="A109" s="65"/>
      <c r="B109" s="76" t="s">
        <v>178</v>
      </c>
      <c r="C109" s="67"/>
      <c r="D109" s="69"/>
      <c r="E109" s="13"/>
      <c r="F109" s="10"/>
      <c r="G109" s="10"/>
      <c r="H109" s="153"/>
    </row>
    <row r="110" spans="1:8" ht="36" customHeight="1">
      <c r="A110" s="65"/>
      <c r="B110" s="66" t="s">
        <v>179</v>
      </c>
      <c r="C110" s="67" t="s">
        <v>32</v>
      </c>
      <c r="D110" s="69">
        <v>15</v>
      </c>
      <c r="E110" s="13"/>
      <c r="F110" s="10"/>
      <c r="G110" s="10"/>
      <c r="H110" s="153">
        <f t="shared" ref="H110:H112" si="12">D110*E110</f>
        <v>0</v>
      </c>
    </row>
    <row r="111" spans="1:8" ht="66">
      <c r="A111" s="65"/>
      <c r="B111" s="66" t="s">
        <v>180</v>
      </c>
      <c r="C111" s="67" t="s">
        <v>0</v>
      </c>
      <c r="D111" s="69">
        <v>1</v>
      </c>
      <c r="E111" s="13"/>
      <c r="F111" s="10"/>
      <c r="G111" s="10"/>
      <c r="H111" s="153">
        <f t="shared" si="12"/>
        <v>0</v>
      </c>
    </row>
    <row r="112" spans="1:8" ht="33">
      <c r="A112" s="65"/>
      <c r="B112" s="66" t="s">
        <v>181</v>
      </c>
      <c r="C112" s="67" t="s">
        <v>6</v>
      </c>
      <c r="D112" s="69">
        <v>3</v>
      </c>
      <c r="E112" s="13"/>
      <c r="F112" s="10"/>
      <c r="G112" s="10"/>
      <c r="H112" s="153">
        <f t="shared" si="12"/>
        <v>0</v>
      </c>
    </row>
    <row r="113" spans="1:8" ht="33">
      <c r="A113" s="65"/>
      <c r="B113" s="66" t="s">
        <v>182</v>
      </c>
      <c r="C113" s="67" t="s">
        <v>111</v>
      </c>
      <c r="D113" s="69"/>
      <c r="E113" s="13"/>
      <c r="F113" s="10"/>
      <c r="G113" s="10"/>
      <c r="H113" s="153"/>
    </row>
    <row r="114" spans="1:8" ht="18">
      <c r="A114" s="65"/>
      <c r="B114" s="66"/>
      <c r="C114" s="67"/>
      <c r="D114" s="69"/>
      <c r="E114" s="13"/>
      <c r="F114" s="10"/>
      <c r="G114" s="10"/>
      <c r="H114" s="153"/>
    </row>
    <row r="115" spans="1:8" ht="18" customHeight="1">
      <c r="A115" s="65"/>
      <c r="B115" s="76" t="s">
        <v>183</v>
      </c>
      <c r="C115" s="67"/>
      <c r="D115" s="69"/>
      <c r="E115" s="13"/>
      <c r="F115" s="10"/>
      <c r="G115" s="10"/>
      <c r="H115" s="153"/>
    </row>
    <row r="116" spans="1:8" ht="18" customHeight="1">
      <c r="A116" s="65"/>
      <c r="B116" s="66" t="s">
        <v>184</v>
      </c>
      <c r="C116" s="67" t="s">
        <v>111</v>
      </c>
      <c r="D116" s="69"/>
      <c r="E116" s="13"/>
      <c r="F116" s="10"/>
      <c r="G116" s="10"/>
      <c r="H116" s="153"/>
    </row>
    <row r="117" spans="1:8" ht="33">
      <c r="A117" s="65"/>
      <c r="B117" s="66" t="s">
        <v>185</v>
      </c>
      <c r="C117" s="67" t="s">
        <v>32</v>
      </c>
      <c r="D117" s="69">
        <v>25</v>
      </c>
      <c r="E117" s="13"/>
      <c r="F117" s="10"/>
      <c r="G117" s="10"/>
      <c r="H117" s="153">
        <f t="shared" ref="H117:H118" si="13">D117*E117</f>
        <v>0</v>
      </c>
    </row>
    <row r="118" spans="1:8" ht="49.5">
      <c r="A118" s="65"/>
      <c r="B118" s="66" t="s">
        <v>186</v>
      </c>
      <c r="C118" s="67" t="s">
        <v>0</v>
      </c>
      <c r="D118" s="69">
        <v>1</v>
      </c>
      <c r="E118" s="13"/>
      <c r="F118" s="10"/>
      <c r="G118" s="10"/>
      <c r="H118" s="153">
        <f t="shared" si="13"/>
        <v>0</v>
      </c>
    </row>
    <row r="119" spans="1:8" ht="18" customHeight="1">
      <c r="A119" s="65"/>
      <c r="B119" s="66"/>
      <c r="C119" s="67"/>
      <c r="D119" s="69"/>
      <c r="E119" s="13"/>
      <c r="F119" s="10"/>
      <c r="G119" s="10"/>
      <c r="H119" s="153"/>
    </row>
    <row r="120" spans="1:8" ht="30">
      <c r="A120" s="65"/>
      <c r="B120" s="63" t="s">
        <v>187</v>
      </c>
      <c r="C120" s="67"/>
      <c r="D120" s="69"/>
      <c r="E120" s="13"/>
      <c r="F120" s="10"/>
      <c r="G120" s="10"/>
      <c r="H120" s="153"/>
    </row>
    <row r="121" spans="1:8" ht="49.5">
      <c r="A121" s="65"/>
      <c r="B121" s="66" t="s">
        <v>188</v>
      </c>
      <c r="C121" s="67" t="s">
        <v>0</v>
      </c>
      <c r="D121" s="69">
        <v>1</v>
      </c>
      <c r="E121" s="13"/>
      <c r="F121" s="10"/>
      <c r="G121" s="10"/>
      <c r="H121" s="153">
        <f t="shared" ref="H121:H123" si="14">D121*E121</f>
        <v>0</v>
      </c>
    </row>
    <row r="122" spans="1:8" ht="33">
      <c r="A122" s="65"/>
      <c r="B122" s="66" t="s">
        <v>189</v>
      </c>
      <c r="C122" s="67" t="s">
        <v>32</v>
      </c>
      <c r="D122" s="69">
        <v>30</v>
      </c>
      <c r="E122" s="13"/>
      <c r="F122" s="10"/>
      <c r="G122" s="10"/>
      <c r="H122" s="153">
        <f t="shared" si="14"/>
        <v>0</v>
      </c>
    </row>
    <row r="123" spans="1:8" ht="30.75" customHeight="1">
      <c r="A123" s="68"/>
      <c r="B123" s="66" t="s">
        <v>190</v>
      </c>
      <c r="C123" s="67" t="s">
        <v>0</v>
      </c>
      <c r="D123" s="69">
        <v>1</v>
      </c>
      <c r="E123" s="13"/>
      <c r="F123" s="10"/>
      <c r="G123" s="22"/>
      <c r="H123" s="153">
        <f t="shared" si="14"/>
        <v>0</v>
      </c>
    </row>
    <row r="124" spans="1:8" ht="33" customHeight="1">
      <c r="A124" s="68"/>
      <c r="B124" s="66" t="s">
        <v>191</v>
      </c>
      <c r="C124" s="67" t="s">
        <v>0</v>
      </c>
      <c r="D124" s="69">
        <v>1</v>
      </c>
      <c r="E124" s="13"/>
      <c r="F124" s="10"/>
      <c r="G124" s="22"/>
      <c r="H124" s="153">
        <f>SUM(D124*E124)</f>
        <v>0</v>
      </c>
    </row>
    <row r="125" spans="1:8" ht="33" customHeight="1" thickBot="1">
      <c r="A125" s="68"/>
      <c r="B125" s="66"/>
      <c r="C125" s="67"/>
      <c r="D125" s="69"/>
      <c r="E125" s="13"/>
      <c r="F125" s="22"/>
      <c r="G125" s="22"/>
      <c r="H125" s="153"/>
    </row>
    <row r="126" spans="1:8" ht="15.75" customHeight="1">
      <c r="A126" s="81"/>
      <c r="B126" s="73" t="s">
        <v>192</v>
      </c>
      <c r="C126" s="16"/>
      <c r="D126" s="16"/>
      <c r="E126" s="16"/>
      <c r="F126" s="23"/>
      <c r="G126" s="23"/>
      <c r="H126" s="94">
        <f>SUM(H104:H118)</f>
        <v>0</v>
      </c>
    </row>
    <row r="127" spans="1:8" ht="15.75" customHeight="1" thickBot="1">
      <c r="A127" s="82"/>
      <c r="B127" s="74" t="s">
        <v>193</v>
      </c>
      <c r="C127" s="19"/>
      <c r="D127" s="19"/>
      <c r="E127" s="19"/>
      <c r="F127" s="24"/>
      <c r="G127" s="24"/>
      <c r="H127" s="95">
        <f>SUM(H105:H125)</f>
        <v>0</v>
      </c>
    </row>
    <row r="128" spans="1:8" ht="6" customHeight="1" thickBot="1">
      <c r="A128" s="83"/>
      <c r="B128" s="84"/>
      <c r="C128" s="25"/>
      <c r="D128" s="25"/>
      <c r="E128" s="25"/>
      <c r="F128" s="26"/>
      <c r="G128" s="26"/>
      <c r="H128" s="96"/>
    </row>
    <row r="129" spans="1:8" ht="18.75" customHeight="1">
      <c r="A129" s="85"/>
      <c r="B129" s="86" t="s">
        <v>194</v>
      </c>
      <c r="C129" s="27"/>
      <c r="D129" s="27"/>
      <c r="E129" s="27"/>
      <c r="F129" s="28"/>
      <c r="G129" s="28"/>
      <c r="H129" s="97">
        <f>H126+H87+H102</f>
        <v>0</v>
      </c>
    </row>
    <row r="130" spans="1:8" ht="18.75" customHeight="1" thickBot="1">
      <c r="A130" s="87"/>
      <c r="B130" s="88" t="s">
        <v>195</v>
      </c>
      <c r="C130" s="29"/>
      <c r="D130" s="29"/>
      <c r="E130" s="29"/>
      <c r="F130" s="30"/>
      <c r="G130" s="30"/>
      <c r="H130" s="98">
        <f>H127+H88+H103</f>
        <v>0</v>
      </c>
    </row>
    <row r="131" spans="1:8" ht="18.75" customHeight="1">
      <c r="A131" s="87"/>
      <c r="B131" s="89" t="s">
        <v>196</v>
      </c>
      <c r="C131" s="31"/>
      <c r="D131" s="31"/>
      <c r="E131" s="31"/>
      <c r="F131" s="32"/>
      <c r="G131" s="32"/>
      <c r="H131" s="99">
        <f>H129</f>
        <v>0</v>
      </c>
    </row>
    <row r="132" spans="1:8" ht="18.75" customHeight="1">
      <c r="A132" s="87"/>
      <c r="B132" s="90" t="s">
        <v>1</v>
      </c>
      <c r="C132" s="33"/>
      <c r="D132" s="33"/>
      <c r="E132" s="33"/>
      <c r="F132" s="34"/>
      <c r="G132" s="34"/>
      <c r="H132" s="100">
        <f>H131*0.2</f>
        <v>0</v>
      </c>
    </row>
    <row r="133" spans="1:8" ht="18.75" customHeight="1" thickBot="1">
      <c r="A133" s="91"/>
      <c r="B133" s="92" t="s">
        <v>197</v>
      </c>
      <c r="C133" s="35"/>
      <c r="D133" s="35"/>
      <c r="E133" s="35"/>
      <c r="F133" s="36"/>
      <c r="G133" s="36"/>
      <c r="H133" s="101">
        <f>H131+H132</f>
        <v>0</v>
      </c>
    </row>
    <row r="134" spans="1:8">
      <c r="B134" s="93"/>
    </row>
  </sheetData>
  <dataValidations count="2">
    <dataValidation type="list" allowBlank="1" showInputMessage="1" showErrorMessage="1" sqref="F3:F124">
      <formula1>"M,F,F&amp;M"</formula1>
    </dataValidation>
    <dataValidation type="list" allowBlank="1" showInputMessage="1" showErrorMessage="1" sqref="G5">
      <formula1>"MO/I, F, MO/I et F"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>
    <oddHeader>&amp;LUniversité de Strasbourg&amp;CAppel à projet de mécénat de compétences</oddHeader>
    <oddFooter>&amp;LRestauration de la Serre de Bary&amp;C&amp;A&amp;R&amp;P/&amp;N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24</vt:i4>
      </vt:variant>
    </vt:vector>
  </HeadingPairs>
  <TitlesOfParts>
    <vt:vector size="35" baseType="lpstr">
      <vt:lpstr>LOT01A - IDC, VRD, MACONNERIE</vt:lpstr>
      <vt:lpstr>LOT01B - FONDATIONS</vt:lpstr>
      <vt:lpstr>LOT02A - DEPLOMBAGE SERRE</vt:lpstr>
      <vt:lpstr>LOT02B - CHARPENTE</vt:lpstr>
      <vt:lpstr>LOT02B - VERRIERRE</vt:lpstr>
      <vt:lpstr>LOT2C - MENUISERIE METAL</vt:lpstr>
      <vt:lpstr>LOT3 - CHARP. BOIS COUV.</vt:lpstr>
      <vt:lpstr>LOT04 - MENUISERIE BOIS</vt:lpstr>
      <vt:lpstr>LOT 5 - CVC-PB</vt:lpstr>
      <vt:lpstr>LOT 6 - ELECTRICITE</vt:lpstr>
      <vt:lpstr>LOT07 - DESAMIANTAGE</vt:lpstr>
      <vt:lpstr>'LOT04 - MENUISERIE BOIS'!duree</vt:lpstr>
      <vt:lpstr>'LOT3 - CHARP. BOIS COUV.'!duree</vt:lpstr>
      <vt:lpstr>duree</vt:lpstr>
      <vt:lpstr>'LOT 5 - CVC-PB'!Impression_des_titres</vt:lpstr>
      <vt:lpstr>'LOT 6 - ELECTRICITE'!Impression_des_titres</vt:lpstr>
      <vt:lpstr>'LOT01A - IDC, VRD, MACONNERIE'!Impression_des_titres</vt:lpstr>
      <vt:lpstr>'LOT02A - DEPLOMBAGE SERRE'!Impression_des_titres</vt:lpstr>
      <vt:lpstr>'LOT02B - CHARPENTE'!Impression_des_titres</vt:lpstr>
      <vt:lpstr>'LOT04 - MENUISERIE BOIS'!Impression_des_titres</vt:lpstr>
      <vt:lpstr>'LOT07 - DESAMIANTAGE'!Impression_des_titres</vt:lpstr>
      <vt:lpstr>'LOT2C - MENUISERIE METAL'!Impression_des_titres</vt:lpstr>
      <vt:lpstr>'LOT3 - CHARP. BOIS COUV.'!Impression_des_titres</vt:lpstr>
      <vt:lpstr>'LOT 6 - ELECTRICITE'!Print_Area</vt:lpstr>
      <vt:lpstr>'LOT 6 - ELECTRICITE'!Print_Titles</vt:lpstr>
      <vt:lpstr>'LOT 5 - CVC-PB'!Zone_d_impression</vt:lpstr>
      <vt:lpstr>'LOT 6 - ELECTRICITE'!Zone_d_impression</vt:lpstr>
      <vt:lpstr>'LOT01A - IDC, VRD, MACONNERIE'!Zone_d_impression</vt:lpstr>
      <vt:lpstr>'LOT02A - DEPLOMBAGE SERRE'!Zone_d_impression</vt:lpstr>
      <vt:lpstr>'LOT02B - CHARPENTE'!Zone_d_impression</vt:lpstr>
      <vt:lpstr>'LOT02B - VERRIERRE'!Zone_d_impression</vt:lpstr>
      <vt:lpstr>'LOT04 - MENUISERIE BOIS'!Zone_d_impression</vt:lpstr>
      <vt:lpstr>'LOT07 - DESAMIANTAGE'!Zone_d_impression</vt:lpstr>
      <vt:lpstr>'LOT2C - MENUISERIE METAL'!Zone_d_impression</vt:lpstr>
      <vt:lpstr>'LOT3 - CHARP. BOIS COUV.'!Zone_d_impression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Duranton</dc:creator>
  <cp:lastModifiedBy>LAGANT Anne-Sophie</cp:lastModifiedBy>
  <cp:lastPrinted>2025-11-17T15:00:48Z</cp:lastPrinted>
  <dcterms:created xsi:type="dcterms:W3CDTF">2013-07-09T13:37:29Z</dcterms:created>
  <dcterms:modified xsi:type="dcterms:W3CDTF">2025-11-17T16:21:50Z</dcterms:modified>
</cp:coreProperties>
</file>